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/>
  </bookViews>
  <sheets>
    <sheet name="Sheet1" sheetId="1" r:id="rId1"/>
    <sheet name="a2" sheetId="2" r:id="rId2"/>
    <sheet name="Sheet3" sheetId="3" state="hidden" r:id="rId3"/>
  </sheets>
  <definedNames>
    <definedName name="_xlnm._FilterDatabase" localSheetId="0" hidden="1">Sheet1!$A$8:$O$228</definedName>
    <definedName name="_xlnm.Print_Titles" localSheetId="0">Sheet1!$8:$9</definedName>
  </definedNames>
  <calcPr calcId="144525"/>
</workbook>
</file>

<file path=xl/calcChain.xml><?xml version="1.0" encoding="utf-8"?>
<calcChain xmlns="http://schemas.openxmlformats.org/spreadsheetml/2006/main">
  <c r="O111" i="1" l="1"/>
  <c r="M105" i="1"/>
  <c r="M106" i="1"/>
  <c r="N105" i="1"/>
  <c r="N216" i="1"/>
  <c r="N217" i="1"/>
  <c r="N218" i="1"/>
  <c r="N219" i="1"/>
  <c r="I228" i="1" l="1"/>
  <c r="H228" i="1"/>
  <c r="I213" i="1"/>
  <c r="H213" i="1"/>
  <c r="I195" i="1"/>
  <c r="H195" i="1"/>
  <c r="I181" i="1"/>
  <c r="H181" i="1"/>
  <c r="I166" i="1"/>
  <c r="H166" i="1"/>
  <c r="I156" i="1"/>
  <c r="H156" i="1"/>
  <c r="I140" i="1"/>
  <c r="H140" i="1"/>
  <c r="I123" i="1"/>
  <c r="H123" i="1"/>
  <c r="I111" i="1"/>
  <c r="H111" i="1"/>
  <c r="I100" i="1"/>
  <c r="H100" i="1"/>
  <c r="I92" i="1"/>
  <c r="H92" i="1"/>
  <c r="I81" i="1"/>
  <c r="H81" i="1"/>
  <c r="I72" i="1"/>
  <c r="H72" i="1"/>
  <c r="I64" i="1"/>
  <c r="H64" i="1"/>
  <c r="I43" i="1"/>
  <c r="H43" i="1"/>
  <c r="I34" i="1"/>
  <c r="H34" i="1"/>
  <c r="I16" i="1"/>
  <c r="H16" i="1"/>
  <c r="Q31" i="2" l="1"/>
  <c r="P31" i="2"/>
  <c r="O31" i="2"/>
  <c r="N31" i="2"/>
  <c r="L31" i="2"/>
  <c r="K31" i="2"/>
  <c r="J31" i="2"/>
  <c r="I31" i="2"/>
  <c r="H31" i="2"/>
  <c r="F31" i="2"/>
  <c r="E31" i="2"/>
  <c r="D31" i="2"/>
  <c r="G30" i="2"/>
  <c r="M30" i="2" s="1"/>
  <c r="R30" i="2" s="1"/>
  <c r="G29" i="2"/>
  <c r="M29" i="2" s="1"/>
  <c r="R29" i="2" s="1"/>
  <c r="G28" i="2"/>
  <c r="M28" i="2" s="1"/>
  <c r="R28" i="2" s="1"/>
  <c r="G27" i="2"/>
  <c r="M27" i="2" s="1"/>
  <c r="R27" i="2" s="1"/>
  <c r="G26" i="2"/>
  <c r="M26" i="2" s="1"/>
  <c r="R26" i="2" s="1"/>
  <c r="G25" i="2"/>
  <c r="M25" i="2" s="1"/>
  <c r="R25" i="2" s="1"/>
  <c r="G24" i="2"/>
  <c r="M24" i="2" s="1"/>
  <c r="R24" i="2" s="1"/>
  <c r="G23" i="2"/>
  <c r="M23" i="2" s="1"/>
  <c r="R23" i="2" s="1"/>
  <c r="G22" i="2"/>
  <c r="M22" i="2" s="1"/>
  <c r="R22" i="2" s="1"/>
  <c r="G20" i="2"/>
  <c r="M20" i="2" s="1"/>
  <c r="R20" i="2" s="1"/>
  <c r="G19" i="2"/>
  <c r="M19" i="2" s="1"/>
  <c r="R19" i="2" s="1"/>
  <c r="G18" i="2"/>
  <c r="M18" i="2" s="1"/>
  <c r="R18" i="2" s="1"/>
  <c r="G17" i="2"/>
  <c r="M17" i="2" s="1"/>
  <c r="R17" i="2" s="1"/>
  <c r="G16" i="2"/>
  <c r="M16" i="2" s="1"/>
  <c r="R16" i="2" s="1"/>
  <c r="G15" i="2"/>
  <c r="M15" i="2" s="1"/>
  <c r="R15" i="2" s="1"/>
  <c r="G14" i="2"/>
  <c r="M14" i="2" s="1"/>
  <c r="R14" i="2" s="1"/>
  <c r="G13" i="2"/>
  <c r="G31" i="2" l="1"/>
  <c r="M13" i="2"/>
  <c r="M222" i="1"/>
  <c r="M219" i="1"/>
  <c r="M216" i="1"/>
  <c r="M203" i="1"/>
  <c r="M202" i="1"/>
  <c r="M184" i="1"/>
  <c r="M172" i="1"/>
  <c r="M169" i="1"/>
  <c r="M161" i="1"/>
  <c r="M148" i="1"/>
  <c r="M132" i="1"/>
  <c r="M131" i="1"/>
  <c r="M112" i="1"/>
  <c r="M123" i="1" s="1"/>
  <c r="O123" i="1" s="1"/>
  <c r="M108" i="1"/>
  <c r="M102" i="1"/>
  <c r="M111" i="1" s="1"/>
  <c r="M98" i="1"/>
  <c r="M88" i="1"/>
  <c r="M83" i="1"/>
  <c r="M92" i="1" s="1"/>
  <c r="M78" i="1"/>
  <c r="M76" i="1"/>
  <c r="M73" i="1"/>
  <c r="M81" i="1" s="1"/>
  <c r="O81" i="1" s="1"/>
  <c r="M68" i="1"/>
  <c r="M67" i="1"/>
  <c r="M55" i="1"/>
  <c r="M53" i="1"/>
  <c r="M40" i="1"/>
  <c r="M25" i="1"/>
  <c r="M21" i="1"/>
  <c r="M14" i="1"/>
  <c r="N225" i="1"/>
  <c r="N202" i="1"/>
  <c r="N201" i="1"/>
  <c r="N200" i="1"/>
  <c r="N199" i="1"/>
  <c r="N198" i="1"/>
  <c r="N197" i="1"/>
  <c r="N192" i="1"/>
  <c r="N191" i="1"/>
  <c r="N190" i="1"/>
  <c r="N189" i="1"/>
  <c r="N180" i="1"/>
  <c r="N178" i="1"/>
  <c r="N165" i="1"/>
  <c r="N162" i="1"/>
  <c r="N161" i="1"/>
  <c r="N160" i="1"/>
  <c r="N151" i="1"/>
  <c r="N150" i="1"/>
  <c r="N149" i="1"/>
  <c r="N148" i="1"/>
  <c r="N146" i="1"/>
  <c r="N145" i="1"/>
  <c r="N135" i="1"/>
  <c r="N131" i="1"/>
  <c r="N130" i="1"/>
  <c r="N129" i="1"/>
  <c r="N122" i="1"/>
  <c r="N119" i="1"/>
  <c r="N118" i="1"/>
  <c r="N116" i="1"/>
  <c r="N115" i="1"/>
  <c r="N110" i="1"/>
  <c r="N109" i="1"/>
  <c r="N108" i="1"/>
  <c r="N107" i="1"/>
  <c r="N106" i="1"/>
  <c r="N99" i="1"/>
  <c r="N98" i="1"/>
  <c r="N94" i="1"/>
  <c r="N93" i="1"/>
  <c r="N100" i="1" s="1"/>
  <c r="N88" i="1"/>
  <c r="N87" i="1"/>
  <c r="N86" i="1"/>
  <c r="N83" i="1"/>
  <c r="N92" i="1" s="1"/>
  <c r="N82" i="1"/>
  <c r="N71" i="1"/>
  <c r="N67" i="1"/>
  <c r="N66" i="1"/>
  <c r="N57" i="1"/>
  <c r="N53" i="1"/>
  <c r="N52" i="1"/>
  <c r="N51" i="1"/>
  <c r="N50" i="1"/>
  <c r="N44" i="1"/>
  <c r="N24" i="1"/>
  <c r="N23" i="1"/>
  <c r="N22" i="1"/>
  <c r="N18" i="1"/>
  <c r="N17" i="1"/>
  <c r="N34" i="1" s="1"/>
  <c r="N15" i="1"/>
  <c r="M225" i="1"/>
  <c r="M201" i="1"/>
  <c r="M200" i="1"/>
  <c r="M199" i="1"/>
  <c r="M213" i="1" s="1"/>
  <c r="M198" i="1"/>
  <c r="M197" i="1"/>
  <c r="M192" i="1"/>
  <c r="M191" i="1"/>
  <c r="M190" i="1"/>
  <c r="M189" i="1"/>
  <c r="M180" i="1"/>
  <c r="M178" i="1"/>
  <c r="M165" i="1"/>
  <c r="M162" i="1"/>
  <c r="M160" i="1"/>
  <c r="M151" i="1"/>
  <c r="M150" i="1"/>
  <c r="M149" i="1"/>
  <c r="M146" i="1"/>
  <c r="M145" i="1"/>
  <c r="M156" i="1" s="1"/>
  <c r="O156" i="1" s="1"/>
  <c r="M135" i="1"/>
  <c r="M130" i="1"/>
  <c r="M129" i="1"/>
  <c r="M122" i="1"/>
  <c r="M119" i="1"/>
  <c r="M118" i="1"/>
  <c r="M116" i="1"/>
  <c r="M115" i="1"/>
  <c r="M110" i="1"/>
  <c r="M109" i="1"/>
  <c r="M107" i="1"/>
  <c r="M99" i="1"/>
  <c r="M94" i="1"/>
  <c r="M93" i="1"/>
  <c r="M87" i="1"/>
  <c r="M86" i="1"/>
  <c r="M82" i="1"/>
  <c r="M71" i="1"/>
  <c r="M66" i="1"/>
  <c r="M72" i="1" s="1"/>
  <c r="O72" i="1" s="1"/>
  <c r="M57" i="1"/>
  <c r="M52" i="1"/>
  <c r="M51" i="1"/>
  <c r="M50" i="1"/>
  <c r="M44" i="1"/>
  <c r="M24" i="1"/>
  <c r="M23" i="1"/>
  <c r="M22" i="1"/>
  <c r="M18" i="1"/>
  <c r="M17" i="1"/>
  <c r="M34" i="1" s="1"/>
  <c r="M15" i="1"/>
  <c r="M13" i="1"/>
  <c r="N13" i="1"/>
  <c r="M227" i="1"/>
  <c r="M226" i="1"/>
  <c r="M224" i="1"/>
  <c r="M223" i="1"/>
  <c r="M221" i="1"/>
  <c r="M220" i="1"/>
  <c r="M215" i="1"/>
  <c r="M214" i="1"/>
  <c r="M228" i="1" s="1"/>
  <c r="M212" i="1"/>
  <c r="M211" i="1"/>
  <c r="M210" i="1"/>
  <c r="M209" i="1"/>
  <c r="M208" i="1"/>
  <c r="M207" i="1"/>
  <c r="M206" i="1"/>
  <c r="M205" i="1"/>
  <c r="M204" i="1"/>
  <c r="M196" i="1"/>
  <c r="M194" i="1"/>
  <c r="M193" i="1"/>
  <c r="M186" i="1"/>
  <c r="M185" i="1"/>
  <c r="M183" i="1"/>
  <c r="M182" i="1"/>
  <c r="M195" i="1" s="1"/>
  <c r="M179" i="1"/>
  <c r="M177" i="1"/>
  <c r="M176" i="1"/>
  <c r="M175" i="1"/>
  <c r="M174" i="1"/>
  <c r="M173" i="1"/>
  <c r="M171" i="1"/>
  <c r="M170" i="1"/>
  <c r="M168" i="1"/>
  <c r="M167" i="1"/>
  <c r="M181" i="1" s="1"/>
  <c r="M164" i="1"/>
  <c r="M163" i="1"/>
  <c r="M159" i="1"/>
  <c r="M158" i="1"/>
  <c r="M157" i="1"/>
  <c r="M166" i="1" s="1"/>
  <c r="M155" i="1"/>
  <c r="M154" i="1"/>
  <c r="M153" i="1"/>
  <c r="M152" i="1"/>
  <c r="M144" i="1"/>
  <c r="M143" i="1"/>
  <c r="M142" i="1"/>
  <c r="M139" i="1"/>
  <c r="M138" i="1"/>
  <c r="M137" i="1"/>
  <c r="M136" i="1"/>
  <c r="M134" i="1"/>
  <c r="M133" i="1"/>
  <c r="M128" i="1"/>
  <c r="M127" i="1"/>
  <c r="M126" i="1"/>
  <c r="M125" i="1"/>
  <c r="M140" i="1" s="1"/>
  <c r="M124" i="1"/>
  <c r="M121" i="1"/>
  <c r="M120" i="1"/>
  <c r="M117" i="1"/>
  <c r="M114" i="1"/>
  <c r="M113" i="1"/>
  <c r="M104" i="1"/>
  <c r="M103" i="1"/>
  <c r="M101" i="1"/>
  <c r="M97" i="1"/>
  <c r="M96" i="1"/>
  <c r="M100" i="1" s="1"/>
  <c r="O100" i="1" s="1"/>
  <c r="M95" i="1"/>
  <c r="M91" i="1"/>
  <c r="M90" i="1"/>
  <c r="M89" i="1"/>
  <c r="M85" i="1"/>
  <c r="M84" i="1"/>
  <c r="M80" i="1"/>
  <c r="M79" i="1"/>
  <c r="M77" i="1"/>
  <c r="M75" i="1"/>
  <c r="M74" i="1"/>
  <c r="M70" i="1"/>
  <c r="M69" i="1"/>
  <c r="M65" i="1"/>
  <c r="M63" i="1"/>
  <c r="M62" i="1"/>
  <c r="M61" i="1"/>
  <c r="M60" i="1"/>
  <c r="M59" i="1"/>
  <c r="M58" i="1"/>
  <c r="M56" i="1"/>
  <c r="M49" i="1"/>
  <c r="M48" i="1"/>
  <c r="M47" i="1"/>
  <c r="M64" i="1" s="1"/>
  <c r="O64" i="1" s="1"/>
  <c r="M46" i="1"/>
  <c r="M45" i="1"/>
  <c r="M42" i="1"/>
  <c r="M41" i="1"/>
  <c r="M39" i="1"/>
  <c r="M38" i="1"/>
  <c r="M37" i="1"/>
  <c r="M36" i="1"/>
  <c r="M35" i="1"/>
  <c r="M43" i="1" s="1"/>
  <c r="M33" i="1"/>
  <c r="M32" i="1"/>
  <c r="M31" i="1"/>
  <c r="M30" i="1"/>
  <c r="M29" i="1"/>
  <c r="M28" i="1"/>
  <c r="M27" i="1"/>
  <c r="M26" i="1"/>
  <c r="M20" i="1"/>
  <c r="M19" i="1"/>
  <c r="M12" i="1"/>
  <c r="M11" i="1"/>
  <c r="M16" i="1" s="1"/>
  <c r="M10" i="1"/>
  <c r="N227" i="1"/>
  <c r="N226" i="1"/>
  <c r="N224" i="1"/>
  <c r="N223" i="1"/>
  <c r="N222" i="1"/>
  <c r="N221" i="1"/>
  <c r="N220" i="1"/>
  <c r="N215" i="1"/>
  <c r="N214" i="1"/>
  <c r="N228" i="1" s="1"/>
  <c r="O228" i="1" s="1"/>
  <c r="N212" i="1"/>
  <c r="N211" i="1"/>
  <c r="N210" i="1"/>
  <c r="N209" i="1"/>
  <c r="N208" i="1"/>
  <c r="N207" i="1"/>
  <c r="N206" i="1"/>
  <c r="N205" i="1"/>
  <c r="N204" i="1"/>
  <c r="N203" i="1"/>
  <c r="N196" i="1"/>
  <c r="N213" i="1" s="1"/>
  <c r="N194" i="1"/>
  <c r="N193" i="1"/>
  <c r="N186" i="1"/>
  <c r="N185" i="1"/>
  <c r="N184" i="1"/>
  <c r="N195" i="1" s="1"/>
  <c r="N183" i="1"/>
  <c r="N182" i="1"/>
  <c r="N179" i="1"/>
  <c r="N177" i="1"/>
  <c r="N176" i="1"/>
  <c r="N175" i="1"/>
  <c r="N174" i="1"/>
  <c r="N173" i="1"/>
  <c r="N172" i="1"/>
  <c r="N171" i="1"/>
  <c r="N170" i="1"/>
  <c r="N169" i="1"/>
  <c r="N168" i="1"/>
  <c r="N167" i="1"/>
  <c r="N181" i="1" s="1"/>
  <c r="N164" i="1"/>
  <c r="N163" i="1"/>
  <c r="N159" i="1"/>
  <c r="N158" i="1"/>
  <c r="N157" i="1"/>
  <c r="N166" i="1" s="1"/>
  <c r="N155" i="1"/>
  <c r="N154" i="1"/>
  <c r="N153" i="1"/>
  <c r="N152" i="1"/>
  <c r="N144" i="1"/>
  <c r="N143" i="1"/>
  <c r="N142" i="1"/>
  <c r="N156" i="1" s="1"/>
  <c r="N139" i="1"/>
  <c r="N138" i="1"/>
  <c r="N137" i="1"/>
  <c r="N136" i="1"/>
  <c r="N134" i="1"/>
  <c r="N133" i="1"/>
  <c r="N132" i="1"/>
  <c r="N128" i="1"/>
  <c r="N127" i="1"/>
  <c r="N126" i="1"/>
  <c r="N140" i="1" s="1"/>
  <c r="N125" i="1"/>
  <c r="N124" i="1"/>
  <c r="N121" i="1"/>
  <c r="N120" i="1"/>
  <c r="N117" i="1"/>
  <c r="N114" i="1"/>
  <c r="N113" i="1"/>
  <c r="N112" i="1"/>
  <c r="N123" i="1" s="1"/>
  <c r="N104" i="1"/>
  <c r="N103" i="1"/>
  <c r="N102" i="1"/>
  <c r="N101" i="1"/>
  <c r="N111" i="1" s="1"/>
  <c r="N97" i="1"/>
  <c r="N96" i="1"/>
  <c r="N95" i="1"/>
  <c r="N91" i="1"/>
  <c r="N90" i="1"/>
  <c r="N89" i="1"/>
  <c r="N85" i="1"/>
  <c r="N84" i="1"/>
  <c r="N80" i="1"/>
  <c r="N79" i="1"/>
  <c r="N78" i="1"/>
  <c r="N77" i="1"/>
  <c r="N76" i="1"/>
  <c r="N75" i="1"/>
  <c r="N74" i="1"/>
  <c r="N73" i="1"/>
  <c r="N81" i="1" s="1"/>
  <c r="N70" i="1"/>
  <c r="N69" i="1"/>
  <c r="N68" i="1"/>
  <c r="N65" i="1"/>
  <c r="N72" i="1" s="1"/>
  <c r="N63" i="1"/>
  <c r="N62" i="1"/>
  <c r="N61" i="1"/>
  <c r="N60" i="1"/>
  <c r="N59" i="1"/>
  <c r="N58" i="1"/>
  <c r="N56" i="1"/>
  <c r="N55" i="1"/>
  <c r="N49" i="1"/>
  <c r="N48" i="1"/>
  <c r="N47" i="1"/>
  <c r="N46" i="1"/>
  <c r="N64" i="1" s="1"/>
  <c r="N45" i="1"/>
  <c r="N42" i="1"/>
  <c r="N41" i="1"/>
  <c r="N40" i="1"/>
  <c r="N39" i="1"/>
  <c r="N38" i="1"/>
  <c r="N37" i="1"/>
  <c r="N36" i="1"/>
  <c r="N43" i="1" s="1"/>
  <c r="N35" i="1"/>
  <c r="N33" i="1"/>
  <c r="N32" i="1"/>
  <c r="N31" i="1"/>
  <c r="N30" i="1"/>
  <c r="N29" i="1"/>
  <c r="N28" i="1"/>
  <c r="N27" i="1"/>
  <c r="N26" i="1"/>
  <c r="N25" i="1"/>
  <c r="N21" i="1"/>
  <c r="N20" i="1"/>
  <c r="N19" i="1"/>
  <c r="N14" i="1"/>
  <c r="N12" i="1"/>
  <c r="N11" i="1"/>
  <c r="N10" i="1"/>
  <c r="N16" i="1" s="1"/>
  <c r="R13" i="2" l="1"/>
  <c r="R31" i="2" s="1"/>
  <c r="M31" i="2"/>
  <c r="O213" i="1"/>
  <c r="O92" i="1"/>
  <c r="O181" i="1"/>
  <c r="O34" i="1"/>
  <c r="O16" i="1"/>
  <c r="O43" i="1"/>
  <c r="O140" i="1"/>
  <c r="O195" i="1"/>
  <c r="O166" i="1"/>
  <c r="K228" i="1" l="1"/>
  <c r="L228" i="1"/>
  <c r="L213" i="1"/>
  <c r="K213" i="1"/>
  <c r="L195" i="1"/>
  <c r="K195" i="1"/>
  <c r="L181" i="1"/>
  <c r="K181" i="1"/>
  <c r="L166" i="1"/>
  <c r="K166" i="1"/>
  <c r="L156" i="1"/>
  <c r="K156" i="1"/>
  <c r="L140" i="1"/>
  <c r="K140" i="1"/>
  <c r="L123" i="1"/>
  <c r="K123" i="1"/>
  <c r="L111" i="1"/>
  <c r="K111" i="1"/>
  <c r="L100" i="1"/>
  <c r="K100" i="1"/>
  <c r="L92" i="1"/>
  <c r="K92" i="1"/>
  <c r="L81" i="1"/>
  <c r="K81" i="1"/>
  <c r="L72" i="1"/>
  <c r="K72" i="1"/>
  <c r="L64" i="1"/>
  <c r="K64" i="1"/>
  <c r="L43" i="1"/>
  <c r="K43" i="1"/>
  <c r="L34" i="1"/>
  <c r="K34" i="1"/>
  <c r="L16" i="1"/>
  <c r="K16" i="1"/>
</calcChain>
</file>

<file path=xl/sharedStrings.xml><?xml version="1.0" encoding="utf-8"?>
<sst xmlns="http://schemas.openxmlformats.org/spreadsheetml/2006/main" count="562" uniqueCount="219">
  <si>
    <t>STT</t>
  </si>
  <si>
    <t>Lớp học</t>
  </si>
  <si>
    <t>Môn học</t>
  </si>
  <si>
    <t>Nhóm</t>
  </si>
  <si>
    <t>Số tiết LT</t>
  </si>
  <si>
    <t>Số tiết TH</t>
  </si>
  <si>
    <t>15CĐ-Ô1</t>
  </si>
  <si>
    <t>Thực tập Động cơ 2</t>
  </si>
  <si>
    <t>15CĐ-Ô3</t>
  </si>
  <si>
    <t>Thực tập Điện ôtô 1</t>
  </si>
  <si>
    <t>15CĐ-Ô5</t>
  </si>
  <si>
    <t>15TC-Ô</t>
  </si>
  <si>
    <t>Điều hòa không khí trên ô tô</t>
  </si>
  <si>
    <t>17C1-CNÔ13</t>
  </si>
  <si>
    <t>Sinh hoạt chủ nhiệm</t>
  </si>
  <si>
    <t>17T4-CNÔ2</t>
  </si>
  <si>
    <t>Động cơ đốt trong</t>
  </si>
  <si>
    <t>15CĐN-Ô</t>
  </si>
  <si>
    <t>Bảo dưỡng và sửa chữa hệ thống phanh</t>
  </si>
  <si>
    <t>Bảo dưỡng và sửa chữa hộp số tự động ô tô</t>
  </si>
  <si>
    <t xml:space="preserve">Ôtô </t>
  </si>
  <si>
    <t>Quản lý dịch vụ ô tô</t>
  </si>
  <si>
    <t>15TCN-Ô1</t>
  </si>
  <si>
    <t>Bảo dưỡng và sửa chữa hệ thống truyền lực</t>
  </si>
  <si>
    <t>Kết cấu ô tô</t>
  </si>
  <si>
    <t>Lý thuyết ô tô</t>
  </si>
  <si>
    <t>16CĐ-Ô5</t>
  </si>
  <si>
    <t>17C1-CNÔ11</t>
  </si>
  <si>
    <t>Thực tập Kỹ thuật lái xe</t>
  </si>
  <si>
    <t>17C1-CNÔ14</t>
  </si>
  <si>
    <t>17C1-CNÔ2</t>
  </si>
  <si>
    <t>17C1-CNÔ3</t>
  </si>
  <si>
    <t>15CĐ-Ô2</t>
  </si>
  <si>
    <t>15CĐ-Ô6</t>
  </si>
  <si>
    <t>16CĐ-Ô6</t>
  </si>
  <si>
    <t>Thực tập Động cơ 1</t>
  </si>
  <si>
    <t xml:space="preserve">Nguyễn Thành </t>
  </si>
  <si>
    <t>Đức</t>
  </si>
  <si>
    <t>Bảo dưỡng và sửa chữa hệ thống nhiên liệu động cơ diesel</t>
  </si>
  <si>
    <t>Thực tập Diesel</t>
  </si>
  <si>
    <t>Bảo dưỡng và sửa chữa hệ thống di chuyển</t>
  </si>
  <si>
    <t>Bảo dưỡng và sửa chữa hệ thống lái</t>
  </si>
  <si>
    <t>Sinh Hoạt Chủ Nhiệm</t>
  </si>
  <si>
    <t>TT Động cơ xăng</t>
  </si>
  <si>
    <t>Kỹ thuật điện - điện tử</t>
  </si>
  <si>
    <t>15CĐ-Ô4</t>
  </si>
  <si>
    <t>16CĐ_HL1_17CNÔ14</t>
  </si>
  <si>
    <t>16CĐ-Ô3</t>
  </si>
  <si>
    <t>16TCT-Ô2</t>
  </si>
  <si>
    <t>17C1-CNÔ10</t>
  </si>
  <si>
    <t>17C1-CNÔ4</t>
  </si>
  <si>
    <t>Trần Quốc</t>
  </si>
  <si>
    <t>Duy</t>
  </si>
  <si>
    <t>16CĐN-Ô1</t>
  </si>
  <si>
    <t>Bảo dưỡng và sửa chữa hệ thống nhiên liệu động cơ xăng dùng bộ chế hòa khí</t>
  </si>
  <si>
    <t>16CĐ-Ô11</t>
  </si>
  <si>
    <t>16TCT-Ô1</t>
  </si>
  <si>
    <t>Hồ Văn</t>
  </si>
  <si>
    <t>Hóa</t>
  </si>
  <si>
    <t>16CĐ-Ô4</t>
  </si>
  <si>
    <t>16CĐ-Ô8</t>
  </si>
  <si>
    <t>Nguyễn Thanh</t>
  </si>
  <si>
    <t>Hùng</t>
  </si>
  <si>
    <t>Bảo dưỡng và sửa chữa mô tô-xe máy</t>
  </si>
  <si>
    <t>16CĐN-Ô2</t>
  </si>
  <si>
    <t>Bảo dưỡng và sửa chữa hệ thống bôi trơn và hệ thống làm mát</t>
  </si>
  <si>
    <t>Bảo dưỡng và sửa chữa hệ thống phân phối khí</t>
  </si>
  <si>
    <t>16CĐ-Ô10</t>
  </si>
  <si>
    <t>17C1-CNÔ12</t>
  </si>
  <si>
    <t>Phan Anh Tuấn</t>
  </si>
  <si>
    <t>Kiệt</t>
  </si>
  <si>
    <t>Nguyễn Hữu</t>
  </si>
  <si>
    <t>Mạnh</t>
  </si>
  <si>
    <t>16CĐ-LTÔTÔ</t>
  </si>
  <si>
    <t>Hệ thống điện và điện tử ôtô</t>
  </si>
  <si>
    <t>Hệ thống điện thân xe</t>
  </si>
  <si>
    <t>TT Động cơ diesel</t>
  </si>
  <si>
    <t>TT Hệ thống điện thân xe</t>
  </si>
  <si>
    <t>Trần Minh</t>
  </si>
  <si>
    <t>Tuấn</t>
  </si>
  <si>
    <t>TT Hệ thống điện động cơ</t>
  </si>
  <si>
    <t>16CĐ-Ô12</t>
  </si>
  <si>
    <t>17C1-CNÔ8</t>
  </si>
  <si>
    <t>17T4-CNÔ1</t>
  </si>
  <si>
    <t>Triệu Phú</t>
  </si>
  <si>
    <t>Nguyên</t>
  </si>
  <si>
    <t>16CĐ-Ô9</t>
  </si>
  <si>
    <t>17C1-CNÔ16</t>
  </si>
  <si>
    <t>17C1-CNÔ9</t>
  </si>
  <si>
    <t>Hoàng Phúc</t>
  </si>
  <si>
    <t>Bảo</t>
  </si>
  <si>
    <t>15CĐ_HL1_ĐLUC</t>
  </si>
  <si>
    <t>16CĐN_HL1_ĐLUC</t>
  </si>
  <si>
    <t>Điện kỹ thuật</t>
  </si>
  <si>
    <t>17C1-CNÔ6</t>
  </si>
  <si>
    <t>Hà Quốc</t>
  </si>
  <si>
    <t>17T4-CNÔ3</t>
  </si>
  <si>
    <t>Đặng Thái</t>
  </si>
  <si>
    <t>Sơn</t>
  </si>
  <si>
    <t>16CĐ-Ô1</t>
  </si>
  <si>
    <t>17C1-CNÔ7</t>
  </si>
  <si>
    <t>17T4-CNÔ4</t>
  </si>
  <si>
    <t>Nguyễn Minh</t>
  </si>
  <si>
    <t>Thái</t>
  </si>
  <si>
    <t>Kiểm định và chẩn đoán kỹ thuật ô tô</t>
  </si>
  <si>
    <t>16TCN-Ô1</t>
  </si>
  <si>
    <t>Chẩn đoán tình trạng kỹ thuật ô tô</t>
  </si>
  <si>
    <t>16TCN-Ô2</t>
  </si>
  <si>
    <t>17C1-CNÔ1</t>
  </si>
  <si>
    <t>Võ Đắc</t>
  </si>
  <si>
    <t>Thịnh</t>
  </si>
  <si>
    <t>Thủy lực - Máy thủy lực</t>
  </si>
  <si>
    <t>Công nghệ khí nén - thủy lực ứng dụng</t>
  </si>
  <si>
    <t>Nhiệt kỹ thuật</t>
  </si>
  <si>
    <t>17C1-CNÔ5</t>
  </si>
  <si>
    <t>Kiều Trung</t>
  </si>
  <si>
    <t>Tín</t>
  </si>
  <si>
    <t>16CĐ_HL1_DLUC</t>
  </si>
  <si>
    <t>16CĐ-Ô2</t>
  </si>
  <si>
    <t>16CĐ-Ô7</t>
  </si>
  <si>
    <t>17C1-CNÔ15</t>
  </si>
  <si>
    <t>Phạm Nguyễn Đức</t>
  </si>
  <si>
    <t>Trung</t>
  </si>
  <si>
    <t>Nguyễn Anh</t>
  </si>
  <si>
    <t>Bình</t>
  </si>
  <si>
    <t xml:space="preserve">Nguyễn Thái </t>
  </si>
  <si>
    <t>Họ và tên giảng viên</t>
  </si>
  <si>
    <t>chưa x hệ số</t>
  </si>
  <si>
    <t>có hệ số</t>
  </si>
  <si>
    <t>Tổng
 số tiết</t>
  </si>
  <si>
    <t>CỘNG HÒA XÃ HỘI CHỦ NGHĨA VIỆT NAM</t>
  </si>
  <si>
    <t>Độc lập - Tự do - Hạnh phúc</t>
  </si>
  <si>
    <t>KHOA CÔNG NGHỆ ĐỘNG LỰC</t>
  </si>
  <si>
    <t>TRƯỜNG CAO ĐẲNG LÝ TỰ TRỌNG</t>
  </si>
  <si>
    <t>THÀNH PHỐ HỒ CHÍ MINH</t>
  </si>
  <si>
    <t>BẢNG THỐNG KÊ CHI TIẾT HỌC PHẦN GIẢNG DẠY GIẢNG VIÊN HỌC KÌ 1, NĂM HỌC 2017 - 2018</t>
  </si>
  <si>
    <t>Mẫu A2</t>
  </si>
  <si>
    <t>UBND THÀNH PHỐ HỒ CHÍ MINH</t>
  </si>
  <si>
    <t>BẢNG PHÂN CÔNG CHUYÊN MÔN CỦA GIẢNG VIÊN KHỐI CHUYÊN NGHIỆP</t>
  </si>
  <si>
    <t xml:space="preserve">          KHOA : CÔNG NGHỆ ĐỘNG LỰC</t>
  </si>
  <si>
    <t>TT</t>
  </si>
  <si>
    <t>Họ và Tên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</si>
  <si>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</si>
  <si>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</si>
  <si>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</si>
  <si>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dự kiến
thừa, 
thiếu
NCKH</t>
  </si>
  <si>
    <t xml:space="preserve">Số tiết dự kiến
thừa,
thiếu 
"Hoạt động chuyên môn 
và khối 
lượng khác" </t>
  </si>
  <si>
    <t xml:space="preserve"> Tổng số tiết giảng dạy dự kiến thừa, thiếu
(sau khi cộng số tiết thừa, thiếu năm học
2015-2016)</t>
  </si>
  <si>
    <t>Ghi chú (công tác kiêm nhiệm)</t>
  </si>
  <si>
    <t>Kiêm nhiệm</t>
  </si>
  <si>
    <t>Khối lượng công tác cộng thêm</t>
  </si>
  <si>
    <t>Tổng tiết
thực hiện</t>
  </si>
  <si>
    <t>Số giờ 
NCKH</t>
  </si>
  <si>
    <t xml:space="preserve">Số giờ
"Hoạt động chuyên môn 
và khối 
lượng khác"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</si>
  <si>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</si>
  <si>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</si>
  <si>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</si>
  <si>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</si>
  <si>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</si>
  <si>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</si>
  <si>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</si>
  <si>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</si>
  <si>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</si>
  <si>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</si>
  <si>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</si>
  <si>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</si>
  <si>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</si>
  <si>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</si>
  <si>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</si>
  <si>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</si>
  <si>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</si>
  <si>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</si>
  <si>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Hà Quốc</t>
  </si>
  <si>
    <t>Bảo</t>
  </si>
  <si>
    <t>GVCN</t>
  </si>
  <si>
    <t>Hoàng Phúc</t>
  </si>
  <si>
    <t>Nguyễn Thái</t>
  </si>
  <si>
    <t>Bình</t>
  </si>
  <si>
    <t>Nguyễn Thành</t>
  </si>
  <si>
    <t>Đức</t>
  </si>
  <si>
    <t>Trần Quốc</t>
  </si>
  <si>
    <t>Hồ Văn</t>
  </si>
  <si>
    <t>Hóa</t>
  </si>
  <si>
    <t>Nguyễn Thanh</t>
  </si>
  <si>
    <t>Hùng</t>
  </si>
  <si>
    <t>Phan Anh Tuấn</t>
  </si>
  <si>
    <t>Kiệt</t>
  </si>
  <si>
    <t>Trưởng bộ môn</t>
  </si>
  <si>
    <t>Nguyễn Phụ Thượng</t>
  </si>
  <si>
    <t>Lưu</t>
  </si>
  <si>
    <t>Nguyễn Hữu</t>
  </si>
  <si>
    <t xml:space="preserve">Mạnh </t>
  </si>
  <si>
    <t>Triệu Phú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</si>
  <si>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</si>
  <si>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</si>
  <si>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</si>
  <si>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</si>
  <si>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</si>
  <si>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</si>
  <si>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Phó trưởng khoa</t>
  </si>
  <si>
    <t>Kiều Trung</t>
  </si>
  <si>
    <t>Tín</t>
  </si>
  <si>
    <t>Phạm Nguyễn Đức</t>
  </si>
  <si>
    <t>Nguyễn Anh</t>
  </si>
  <si>
    <t xml:space="preserve">Tuấn </t>
  </si>
  <si>
    <t>Trưởng khoa</t>
  </si>
  <si>
    <t>Trần Minh</t>
  </si>
  <si>
    <t>TỔNG CỘNG</t>
  </si>
  <si>
    <t xml:space="preserve">Tổng cộng danh sách có:18 GV </t>
  </si>
  <si>
    <t>Thành phố Hồ Chí Minh, ngày  10 tháng  4 năm 2017</t>
  </si>
  <si>
    <t>TRƯỞNG KHOA</t>
  </si>
  <si>
    <t>HỌC KÌ 1, NĂM HỌC 2017 - 2018</t>
  </si>
  <si>
    <t>TRƯỜNG CAO ĐẲNG ;Ý TỰ TRỌNG</t>
  </si>
  <si>
    <t>THÀNH PHỐ HỒ CHÍ MINH</t>
  </si>
  <si>
    <t>Dự kiến thực hiện HKI</t>
  </si>
  <si>
    <t xml:space="preserve">Số tiết giảng dạy dự kiến 
thừa, 
thiếu trong NH 2017 - 2018
</t>
  </si>
  <si>
    <t>Tổng 
số tiết dự kiến 
thừa,
thiếu
năm học
2016-2017</t>
  </si>
  <si>
    <t>Số tiết thừa, thiếu sau khi kết thúc
năm học
2016-2017</t>
  </si>
  <si>
    <t>Số tiết 
quy đổi và đã nhân
 hệ số học kì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</si>
</sst>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11"/>
      <name val="Times New Roman"/>
      <family val="1"/>
    </font>
    <font>
      <i/>
      <sz val="12"/>
      <name val="Times New Roman"/>
      <family val="1"/>
    </font>
    <font>
      <b/>
      <i/>
      <sz val="12"/>
      <name val="VNI-Times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8" fillId="0" borderId="0"/>
    <xf numFmtId="0" fontId="9" fillId="0" borderId="0"/>
  </cellStyleXfs>
  <cellXfs count="120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4" fillId="0" borderId="1" xfId="0" applyFont="1" applyBorder="1"/>
    <xf numFmtId="0" fontId="4" fillId="2" borderId="1" xfId="0" applyFont="1" applyFill="1" applyBorder="1"/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1"/>
    <xf numFmtId="0" fontId="10" fillId="0" borderId="0" xfId="2" applyFont="1" applyProtection="1">
      <protection locked="0"/>
    </xf>
    <xf numFmtId="164" fontId="8" fillId="0" borderId="0" xfId="1" applyNumberFormat="1" applyAlignment="1" applyProtection="1">
      <protection locked="0"/>
    </xf>
    <xf numFmtId="164" fontId="13" fillId="0" borderId="0" xfId="1" applyNumberFormat="1" applyFont="1" applyAlignment="1" applyProtection="1">
      <protection locked="0"/>
    </xf>
    <xf numFmtId="0" fontId="12" fillId="0" borderId="0" xfId="1" applyFont="1" applyAlignment="1" applyProtection="1">
      <alignment horizontal="center" wrapText="1"/>
      <protection locked="0"/>
    </xf>
    <xf numFmtId="164" fontId="12" fillId="0" borderId="0" xfId="1" applyNumberFormat="1" applyFont="1" applyAlignment="1" applyProtection="1">
      <alignment horizontal="center" vertical="justify"/>
      <protection locked="0"/>
    </xf>
    <xf numFmtId="0" fontId="15" fillId="0" borderId="0" xfId="1" applyFont="1" applyAlignment="1" applyProtection="1">
      <protection locked="0"/>
    </xf>
    <xf numFmtId="164" fontId="16" fillId="0" borderId="0" xfId="1" applyNumberFormat="1" applyFont="1" applyAlignment="1" applyProtection="1">
      <alignment horizontal="centerContinuous"/>
      <protection locked="0"/>
    </xf>
    <xf numFmtId="164" fontId="17" fillId="0" borderId="0" xfId="1" applyNumberFormat="1" applyFont="1" applyAlignment="1" applyProtection="1">
      <alignment horizontal="centerContinuous"/>
      <protection locked="0"/>
    </xf>
    <xf numFmtId="164" fontId="17" fillId="0" borderId="0" xfId="1" applyNumberFormat="1" applyFont="1" applyAlignment="1" applyProtection="1">
      <protection locked="0"/>
    </xf>
    <xf numFmtId="164" fontId="15" fillId="0" borderId="0" xfId="1" applyNumberFormat="1" applyFont="1" applyAlignment="1" applyProtection="1">
      <protection locked="0"/>
    </xf>
    <xf numFmtId="164" fontId="19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22" fillId="2" borderId="6" xfId="1" applyNumberFormat="1" applyFont="1" applyFill="1" applyBorder="1" applyAlignment="1" applyProtection="1">
      <alignment horizontal="center" vertical="center"/>
      <protection locked="0"/>
    </xf>
    <xf numFmtId="49" fontId="22" fillId="0" borderId="6" xfId="1" quotePrefix="1" applyNumberFormat="1" applyFont="1" applyFill="1" applyBorder="1" applyAlignment="1" applyProtection="1">
      <alignment horizontal="center" vertical="center"/>
      <protection locked="0"/>
    </xf>
    <xf numFmtId="49" fontId="22" fillId="0" borderId="6" xfId="1" applyNumberFormat="1" applyFont="1" applyFill="1" applyBorder="1" applyAlignment="1" applyProtection="1">
      <alignment horizontal="center" vertical="center"/>
      <protection locked="0"/>
    </xf>
    <xf numFmtId="49" fontId="22" fillId="3" borderId="6" xfId="1" applyNumberFormat="1" applyFont="1" applyFill="1" applyBorder="1" applyAlignment="1" applyProtection="1">
      <alignment horizontal="center" vertical="center"/>
      <protection locked="0"/>
    </xf>
    <xf numFmtId="49" fontId="22" fillId="2" borderId="6" xfId="1" quotePrefix="1" applyNumberFormat="1" applyFont="1" applyFill="1" applyBorder="1" applyAlignment="1" applyProtection="1">
      <alignment horizontal="center" vertical="center"/>
      <protection locked="0"/>
    </xf>
    <xf numFmtId="0" fontId="23" fillId="2" borderId="1" xfId="1" applyFont="1" applyFill="1" applyBorder="1" applyAlignment="1" applyProtection="1">
      <alignment horizontal="center" vertical="center"/>
      <protection locked="0"/>
    </xf>
    <xf numFmtId="0" fontId="24" fillId="2" borderId="16" xfId="1" applyFont="1" applyFill="1" applyBorder="1" applyAlignment="1" applyProtection="1">
      <alignment horizontal="left" vertical="center"/>
      <protection hidden="1"/>
    </xf>
    <xf numFmtId="0" fontId="25" fillId="2" borderId="17" xfId="1" applyFont="1" applyFill="1" applyBorder="1" applyAlignment="1" applyProtection="1">
      <alignment horizontal="left" vertical="center"/>
      <protection hidden="1"/>
    </xf>
    <xf numFmtId="164" fontId="26" fillId="2" borderId="1" xfId="1" applyNumberFormat="1" applyFont="1" applyFill="1" applyBorder="1" applyAlignment="1" applyProtection="1">
      <alignment horizontal="center" vertical="center"/>
      <protection hidden="1"/>
    </xf>
    <xf numFmtId="164" fontId="27" fillId="2" borderId="1" xfId="1" applyNumberFormat="1" applyFont="1" applyFill="1" applyBorder="1" applyAlignment="1" applyProtection="1">
      <alignment horizontal="center" vertical="center"/>
      <protection hidden="1"/>
    </xf>
    <xf numFmtId="164" fontId="27" fillId="4" borderId="1" xfId="1" applyNumberFormat="1" applyFont="1" applyFill="1" applyBorder="1" applyAlignment="1" applyProtection="1">
      <alignment horizontal="center" vertical="center"/>
      <protection hidden="1"/>
    </xf>
    <xf numFmtId="164" fontId="28" fillId="3" borderId="1" xfId="1" applyNumberFormat="1" applyFont="1" applyFill="1" applyBorder="1" applyAlignment="1" applyProtection="1">
      <alignment horizontal="center" vertical="center"/>
      <protection hidden="1"/>
    </xf>
    <xf numFmtId="164" fontId="29" fillId="2" borderId="1" xfId="1" applyNumberFormat="1" applyFont="1" applyFill="1" applyBorder="1" applyAlignment="1" applyProtection="1">
      <alignment horizontal="center" vertical="center"/>
      <protection hidden="1"/>
    </xf>
    <xf numFmtId="0" fontId="30" fillId="2" borderId="1" xfId="0" applyFont="1" applyFill="1" applyBorder="1"/>
    <xf numFmtId="164" fontId="31" fillId="2" borderId="1" xfId="1" applyNumberFormat="1" applyFont="1" applyFill="1" applyBorder="1" applyAlignment="1" applyProtection="1">
      <alignment horizontal="center" vertical="center"/>
      <protection hidden="1"/>
    </xf>
    <xf numFmtId="164" fontId="23" fillId="0" borderId="1" xfId="1" applyNumberFormat="1" applyFont="1" applyFill="1" applyBorder="1" applyAlignment="1" applyProtection="1">
      <alignment horizontal="center" vertical="center"/>
      <protection hidden="1"/>
    </xf>
    <xf numFmtId="164" fontId="20" fillId="3" borderId="1" xfId="1" applyNumberFormat="1" applyFont="1" applyFill="1" applyBorder="1" applyAlignment="1" applyProtection="1">
      <alignment horizontal="center" vertical="center"/>
      <protection hidden="1"/>
    </xf>
    <xf numFmtId="164" fontId="20" fillId="0" borderId="1" xfId="1" applyNumberFormat="1" applyFont="1" applyFill="1" applyBorder="1" applyAlignment="1" applyProtection="1">
      <alignment horizontal="center"/>
      <protection hidden="1"/>
    </xf>
    <xf numFmtId="164" fontId="32" fillId="0" borderId="1" xfId="1" applyNumberFormat="1" applyFont="1" applyFill="1" applyBorder="1" applyAlignment="1" applyProtection="1">
      <alignment horizontal="center"/>
      <protection hidden="1"/>
    </xf>
    <xf numFmtId="0" fontId="0" fillId="0" borderId="1" xfId="0" applyBorder="1"/>
    <xf numFmtId="0" fontId="19" fillId="0" borderId="0" xfId="1" applyFont="1" applyBorder="1" applyAlignment="1" applyProtection="1">
      <alignment horizontal="center" vertical="center" wrapText="1"/>
      <protection locked="0"/>
    </xf>
    <xf numFmtId="164" fontId="20" fillId="0" borderId="0" xfId="1" applyNumberFormat="1" applyFont="1" applyFill="1" applyBorder="1" applyAlignment="1" applyProtection="1">
      <alignment horizontal="center"/>
      <protection hidden="1"/>
    </xf>
    <xf numFmtId="164" fontId="32" fillId="0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Border="1"/>
    <xf numFmtId="0" fontId="33" fillId="0" borderId="0" xfId="1" applyFont="1" applyProtection="1">
      <protection locked="0"/>
    </xf>
    <xf numFmtId="0" fontId="26" fillId="0" borderId="0" xfId="0" applyFont="1" applyFill="1"/>
    <xf numFmtId="164" fontId="33" fillId="0" borderId="0" xfId="1" applyNumberFormat="1" applyFont="1" applyProtection="1">
      <protection locked="0"/>
    </xf>
    <xf numFmtId="164" fontId="22" fillId="0" borderId="0" xfId="1" applyNumberFormat="1" applyFont="1" applyProtection="1">
      <protection locked="0"/>
    </xf>
    <xf numFmtId="0" fontId="22" fillId="0" borderId="0" xfId="1" applyFont="1" applyAlignment="1" applyProtection="1">
      <protection locked="0"/>
    </xf>
    <xf numFmtId="164" fontId="33" fillId="0" borderId="0" xfId="1" applyNumberFormat="1" applyFont="1" applyAlignment="1" applyProtection="1">
      <protection locked="0"/>
    </xf>
    <xf numFmtId="164" fontId="33" fillId="0" borderId="0" xfId="1" applyNumberFormat="1" applyFont="1" applyFill="1" applyBorder="1" applyAlignment="1" applyProtection="1">
      <alignment horizontal="center" vertical="center"/>
      <protection locked="0"/>
    </xf>
    <xf numFmtId="164" fontId="18" fillId="0" borderId="0" xfId="1" applyNumberFormat="1" applyFont="1" applyProtection="1">
      <protection locked="0"/>
    </xf>
    <xf numFmtId="164" fontId="26" fillId="0" borderId="0" xfId="1" applyNumberFormat="1" applyFont="1" applyAlignment="1" applyProtection="1">
      <alignment horizontal="center"/>
      <protection locked="0"/>
    </xf>
    <xf numFmtId="0" fontId="19" fillId="0" borderId="0" xfId="1" applyFont="1" applyAlignment="1" applyProtection="1">
      <protection locked="0"/>
    </xf>
    <xf numFmtId="0" fontId="19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8" fillId="0" borderId="0" xfId="1" applyProtection="1">
      <protection locked="0"/>
    </xf>
    <xf numFmtId="0" fontId="34" fillId="0" borderId="0" xfId="1" applyFont="1" applyAlignment="1" applyProtection="1">
      <alignment horizontal="center"/>
      <protection locked="0"/>
    </xf>
    <xf numFmtId="164" fontId="35" fillId="0" borderId="0" xfId="1" applyNumberFormat="1" applyFont="1" applyAlignment="1" applyProtection="1">
      <alignment horizontal="center"/>
      <protection locked="0"/>
    </xf>
    <xf numFmtId="164" fontId="13" fillId="0" borderId="0" xfId="1" applyNumberFormat="1" applyFont="1" applyAlignment="1" applyProtection="1">
      <alignment horizontal="center"/>
      <protection locked="0"/>
    </xf>
    <xf numFmtId="164" fontId="36" fillId="0" borderId="0" xfId="1" applyNumberFormat="1" applyFont="1" applyAlignment="1" applyProtection="1">
      <alignment horizontal="center"/>
      <protection locked="0"/>
    </xf>
    <xf numFmtId="0" fontId="36" fillId="0" borderId="0" xfId="1" applyFont="1" applyAlignment="1" applyProtection="1">
      <alignment horizontal="center"/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7" fillId="0" borderId="9" xfId="0" quotePrefix="1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/>
    </xf>
    <xf numFmtId="0" fontId="7" fillId="0" borderId="10" xfId="0" quotePrefix="1" applyFont="1" applyFill="1" applyBorder="1" applyAlignment="1">
      <alignment horizontal="center" vertical="center"/>
    </xf>
    <xf numFmtId="0" fontId="7" fillId="0" borderId="12" xfId="0" quotePrefix="1" applyFont="1" applyFill="1" applyBorder="1" applyAlignment="1">
      <alignment horizontal="center" vertical="center"/>
    </xf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164" fontId="12" fillId="0" borderId="0" xfId="1" applyNumberFormat="1" applyFont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 wrapText="1"/>
      <protection locked="0"/>
    </xf>
    <xf numFmtId="0" fontId="12" fillId="0" borderId="0" xfId="1" applyFont="1" applyAlignment="1" applyProtection="1">
      <alignment horizontal="center"/>
      <protection locked="0"/>
    </xf>
    <xf numFmtId="164" fontId="12" fillId="0" borderId="0" xfId="1" applyNumberFormat="1" applyFont="1" applyAlignment="1" applyProtection="1">
      <alignment horizontal="center" vertical="justify"/>
      <protection locked="0"/>
    </xf>
    <xf numFmtId="164" fontId="20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>
      <alignment horizontal="center" vertical="center" wrapText="1"/>
    </xf>
    <xf numFmtId="49" fontId="22" fillId="2" borderId="10" xfId="1" applyNumberFormat="1" applyFont="1" applyFill="1" applyBorder="1" applyAlignment="1" applyProtection="1">
      <alignment horizontal="center" vertical="center"/>
      <protection locked="0"/>
    </xf>
    <xf numFmtId="49" fontId="22" fillId="2" borderId="12" xfId="1" applyNumberFormat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 applyProtection="1">
      <alignment horizontal="center" vertical="center"/>
      <protection locked="0"/>
    </xf>
    <xf numFmtId="0" fontId="19" fillId="2" borderId="1" xfId="1" applyFont="1" applyFill="1" applyBorder="1" applyAlignment="1" applyProtection="1">
      <alignment horizontal="center" vertical="center"/>
      <protection locked="0"/>
    </xf>
    <xf numFmtId="164" fontId="19" fillId="0" borderId="1" xfId="1" applyNumberFormat="1" applyFont="1" applyBorder="1" applyAlignment="1" applyProtection="1">
      <alignment horizontal="center"/>
      <protection locked="0"/>
    </xf>
    <xf numFmtId="164" fontId="19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16" xfId="1" applyFont="1" applyBorder="1" applyAlignment="1" applyProtection="1">
      <alignment horizontal="center" vertical="center" wrapText="1"/>
      <protection locked="0"/>
    </xf>
    <xf numFmtId="0" fontId="19" fillId="0" borderId="18" xfId="1" applyFont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/>
    </xf>
    <xf numFmtId="0" fontId="19" fillId="3" borderId="1" xfId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3" xfId="1"/>
    <cellStyle name="Normal_Mau tung muc 360 gio NH 2013-201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4</xdr:row>
      <xdr:rowOff>57150</xdr:rowOff>
    </xdr:from>
    <xdr:to>
      <xdr:col>2</xdr:col>
      <xdr:colOff>752475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1228725" y="942975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3</xdr:row>
      <xdr:rowOff>47625</xdr:rowOff>
    </xdr:from>
    <xdr:to>
      <xdr:col>15</xdr:col>
      <xdr:colOff>38100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5991225" y="704850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"/>
  <sheetViews>
    <sheetView tabSelected="1" topLeftCell="A25" zoomScale="70" zoomScaleNormal="70" workbookViewId="0">
      <selection activeCell="M20" sqref="M20"/>
    </sheetView>
  </sheetViews>
  <sheetFormatPr defaultRowHeight="16.5" x14ac:dyDescent="0.25"/>
  <cols>
    <col min="1" max="1" width="7.5703125" style="7" customWidth="1"/>
    <col min="2" max="2" width="17.5703125" style="16" customWidth="1"/>
    <col min="3" max="3" width="9.140625" style="16"/>
    <col min="4" max="4" width="14.42578125" style="2" hidden="1" customWidth="1"/>
    <col min="5" max="6" width="38" style="2" customWidth="1"/>
    <col min="7" max="7" width="7" style="2" hidden="1" customWidth="1"/>
    <col min="8" max="9" width="38" style="2" hidden="1" customWidth="1"/>
    <col min="10" max="10" width="7" style="2" customWidth="1"/>
    <col min="11" max="16384" width="9.140625" style="2"/>
  </cols>
  <sheetData>
    <row r="1" spans="1:15" x14ac:dyDescent="0.25">
      <c r="A1" s="76" t="s">
        <v>133</v>
      </c>
      <c r="B1" s="76"/>
      <c r="C1" s="76"/>
      <c r="D1" s="76"/>
      <c r="E1" s="13"/>
      <c r="F1" s="13"/>
      <c r="G1" s="13"/>
      <c r="H1" s="13"/>
      <c r="I1" s="13"/>
      <c r="J1" s="75" t="s">
        <v>130</v>
      </c>
      <c r="K1" s="75"/>
      <c r="L1" s="75"/>
      <c r="M1" s="75"/>
      <c r="N1" s="75"/>
      <c r="O1" s="75"/>
    </row>
    <row r="2" spans="1:15" x14ac:dyDescent="0.25">
      <c r="A2" s="76" t="s">
        <v>134</v>
      </c>
      <c r="B2" s="76"/>
      <c r="C2" s="76"/>
      <c r="D2" s="76"/>
      <c r="E2" s="13"/>
      <c r="F2" s="13"/>
      <c r="G2" s="13"/>
      <c r="H2" s="13"/>
      <c r="I2" s="13"/>
      <c r="J2" s="75" t="s">
        <v>131</v>
      </c>
      <c r="K2" s="75"/>
      <c r="L2" s="75"/>
      <c r="M2" s="75"/>
      <c r="N2" s="75"/>
      <c r="O2" s="75"/>
    </row>
    <row r="3" spans="1:15" x14ac:dyDescent="0.25">
      <c r="A3" s="77" t="s">
        <v>132</v>
      </c>
      <c r="B3" s="77"/>
      <c r="C3" s="77"/>
      <c r="D3" s="77"/>
      <c r="E3" s="13"/>
      <c r="F3" s="13"/>
      <c r="G3" s="13"/>
      <c r="H3" s="13"/>
      <c r="I3" s="13"/>
    </row>
    <row r="4" spans="1:15" x14ac:dyDescent="0.25">
      <c r="A4" s="14"/>
      <c r="B4" s="15"/>
      <c r="C4" s="15"/>
      <c r="D4" s="13"/>
      <c r="E4" s="14"/>
      <c r="F4" s="73"/>
      <c r="G4" s="73"/>
      <c r="H4" s="73"/>
      <c r="I4" s="73"/>
    </row>
    <row r="5" spans="1:15" x14ac:dyDescent="0.25">
      <c r="A5" s="89" t="s">
        <v>135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</row>
    <row r="6" spans="1:15" x14ac:dyDescent="0.25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</row>
    <row r="8" spans="1:15" ht="33" x14ac:dyDescent="0.25">
      <c r="A8" s="92" t="s">
        <v>0</v>
      </c>
      <c r="B8" s="96" t="s">
        <v>126</v>
      </c>
      <c r="C8" s="97"/>
      <c r="E8" s="94" t="s">
        <v>2</v>
      </c>
      <c r="F8" s="94" t="s">
        <v>1</v>
      </c>
      <c r="G8" s="72"/>
      <c r="H8" s="1" t="s">
        <v>4</v>
      </c>
      <c r="I8" s="1" t="s">
        <v>5</v>
      </c>
      <c r="J8" s="94" t="s">
        <v>3</v>
      </c>
      <c r="K8" s="1" t="s">
        <v>4</v>
      </c>
      <c r="L8" s="1" t="s">
        <v>5</v>
      </c>
      <c r="M8" s="1" t="s">
        <v>4</v>
      </c>
      <c r="N8" s="1" t="s">
        <v>5</v>
      </c>
      <c r="O8" s="87" t="s">
        <v>129</v>
      </c>
    </row>
    <row r="9" spans="1:15" x14ac:dyDescent="0.25">
      <c r="A9" s="93"/>
      <c r="B9" s="98"/>
      <c r="C9" s="99"/>
      <c r="E9" s="95"/>
      <c r="F9" s="95"/>
      <c r="G9" s="74"/>
      <c r="H9" s="90" t="s">
        <v>127</v>
      </c>
      <c r="I9" s="91"/>
      <c r="J9" s="95"/>
      <c r="K9" s="90" t="s">
        <v>127</v>
      </c>
      <c r="L9" s="91"/>
      <c r="M9" s="90" t="s">
        <v>128</v>
      </c>
      <c r="N9" s="91"/>
      <c r="O9" s="88"/>
    </row>
    <row r="10" spans="1:15" x14ac:dyDescent="0.25">
      <c r="A10" s="78">
        <v>1</v>
      </c>
      <c r="B10" s="81" t="s">
        <v>123</v>
      </c>
      <c r="C10" s="84" t="s">
        <v>79</v>
      </c>
      <c r="E10" s="10" t="s">
        <v>7</v>
      </c>
      <c r="F10" s="10" t="s">
        <v>6</v>
      </c>
      <c r="G10" s="10"/>
      <c r="H10" s="11">
        <v>0</v>
      </c>
      <c r="I10" s="11">
        <v>60</v>
      </c>
      <c r="J10" s="11">
        <v>1</v>
      </c>
      <c r="K10" s="11">
        <v>0</v>
      </c>
      <c r="L10" s="11">
        <v>60</v>
      </c>
      <c r="M10" s="11">
        <f>K10*1.1</f>
        <v>0</v>
      </c>
      <c r="N10" s="12">
        <f>(L10/1.5)*1.1</f>
        <v>44</v>
      </c>
      <c r="O10" s="6"/>
    </row>
    <row r="11" spans="1:15" x14ac:dyDescent="0.25">
      <c r="A11" s="79"/>
      <c r="B11" s="82"/>
      <c r="C11" s="85"/>
      <c r="E11" s="10" t="s">
        <v>9</v>
      </c>
      <c r="F11" s="10" t="s">
        <v>8</v>
      </c>
      <c r="G11" s="10"/>
      <c r="H11" s="11">
        <v>0</v>
      </c>
      <c r="I11" s="11">
        <v>60</v>
      </c>
      <c r="J11" s="11">
        <v>1</v>
      </c>
      <c r="K11" s="11">
        <v>0</v>
      </c>
      <c r="L11" s="11">
        <v>60</v>
      </c>
      <c r="M11" s="11">
        <f t="shared" ref="M11:M12" si="0">K11*1.1</f>
        <v>0</v>
      </c>
      <c r="N11" s="12">
        <f t="shared" ref="N11:N12" si="1">(L11/1.5)*1.1</f>
        <v>44</v>
      </c>
      <c r="O11" s="6"/>
    </row>
    <row r="12" spans="1:15" x14ac:dyDescent="0.25">
      <c r="A12" s="79"/>
      <c r="B12" s="82"/>
      <c r="C12" s="85"/>
      <c r="E12" s="10" t="s">
        <v>9</v>
      </c>
      <c r="F12" s="10" t="s">
        <v>10</v>
      </c>
      <c r="G12" s="10"/>
      <c r="H12" s="11">
        <v>0</v>
      </c>
      <c r="I12" s="11">
        <v>60</v>
      </c>
      <c r="J12" s="11">
        <v>1</v>
      </c>
      <c r="K12" s="11">
        <v>0</v>
      </c>
      <c r="L12" s="11">
        <v>60</v>
      </c>
      <c r="M12" s="11">
        <f t="shared" si="0"/>
        <v>0</v>
      </c>
      <c r="N12" s="12">
        <f t="shared" si="1"/>
        <v>44</v>
      </c>
      <c r="O12" s="6"/>
    </row>
    <row r="13" spans="1:15" x14ac:dyDescent="0.25">
      <c r="A13" s="79"/>
      <c r="B13" s="82"/>
      <c r="C13" s="85"/>
      <c r="E13" s="10" t="s">
        <v>12</v>
      </c>
      <c r="F13" s="10" t="s">
        <v>11</v>
      </c>
      <c r="G13" s="10"/>
      <c r="H13" s="11">
        <v>30</v>
      </c>
      <c r="I13" s="11">
        <v>0</v>
      </c>
      <c r="J13" s="11"/>
      <c r="K13" s="11">
        <v>30</v>
      </c>
      <c r="L13" s="11">
        <v>0</v>
      </c>
      <c r="M13" s="11">
        <f>K13</f>
        <v>30</v>
      </c>
      <c r="N13" s="12">
        <f>L13/1.5</f>
        <v>0</v>
      </c>
      <c r="O13" s="6"/>
    </row>
    <row r="14" spans="1:15" x14ac:dyDescent="0.25">
      <c r="A14" s="79"/>
      <c r="B14" s="82"/>
      <c r="C14" s="85"/>
      <c r="E14" s="10" t="s">
        <v>14</v>
      </c>
      <c r="F14" s="10" t="s">
        <v>13</v>
      </c>
      <c r="G14" s="10"/>
      <c r="H14" s="11">
        <v>16</v>
      </c>
      <c r="I14" s="11">
        <v>0</v>
      </c>
      <c r="J14" s="11"/>
      <c r="K14" s="11">
        <v>16</v>
      </c>
      <c r="L14" s="11">
        <v>0</v>
      </c>
      <c r="M14" s="11">
        <f>K14</f>
        <v>16</v>
      </c>
      <c r="N14" s="12">
        <f>(L14/1.5)*1.1</f>
        <v>0</v>
      </c>
      <c r="O14" s="6"/>
    </row>
    <row r="15" spans="1:15" x14ac:dyDescent="0.25">
      <c r="A15" s="79"/>
      <c r="B15" s="82"/>
      <c r="C15" s="85"/>
      <c r="E15" s="10" t="s">
        <v>16</v>
      </c>
      <c r="F15" s="10" t="s">
        <v>15</v>
      </c>
      <c r="G15" s="10"/>
      <c r="H15" s="11">
        <v>45</v>
      </c>
      <c r="I15" s="11">
        <v>0</v>
      </c>
      <c r="J15" s="11"/>
      <c r="K15" s="11">
        <v>45</v>
      </c>
      <c r="L15" s="11">
        <v>0</v>
      </c>
      <c r="M15" s="11">
        <f>K15</f>
        <v>45</v>
      </c>
      <c r="N15" s="12">
        <f>L15/1.5</f>
        <v>0</v>
      </c>
      <c r="O15" s="6"/>
    </row>
    <row r="16" spans="1:15" s="3" customFormat="1" x14ac:dyDescent="0.25">
      <c r="A16" s="80"/>
      <c r="B16" s="83"/>
      <c r="C16" s="86"/>
      <c r="E16" s="4"/>
      <c r="F16" s="4"/>
      <c r="G16" s="4"/>
      <c r="H16" s="5">
        <f>SUM(H10:H15)</f>
        <v>91</v>
      </c>
      <c r="I16" s="5">
        <f>SUM(I10:I15)</f>
        <v>180</v>
      </c>
      <c r="J16" s="5"/>
      <c r="K16" s="5">
        <f>SUM(K10:K15)</f>
        <v>91</v>
      </c>
      <c r="L16" s="5">
        <f>SUM(L10:L15)</f>
        <v>180</v>
      </c>
      <c r="M16" s="5">
        <f t="shared" ref="M16:N16" si="2">SUM(M10:M15)</f>
        <v>91</v>
      </c>
      <c r="N16" s="5">
        <f t="shared" si="2"/>
        <v>132</v>
      </c>
      <c r="O16" s="8">
        <f>M16+N16</f>
        <v>223</v>
      </c>
    </row>
    <row r="17" spans="1:15" ht="33" x14ac:dyDescent="0.25">
      <c r="A17" s="78">
        <v>2</v>
      </c>
      <c r="B17" s="81" t="s">
        <v>125</v>
      </c>
      <c r="C17" s="84" t="s">
        <v>124</v>
      </c>
      <c r="E17" s="10" t="s">
        <v>18</v>
      </c>
      <c r="F17" s="10" t="s">
        <v>17</v>
      </c>
      <c r="G17" s="10"/>
      <c r="H17" s="11">
        <v>23</v>
      </c>
      <c r="I17" s="11">
        <v>37</v>
      </c>
      <c r="J17" s="11"/>
      <c r="K17" s="11">
        <v>23</v>
      </c>
      <c r="L17" s="11">
        <v>37</v>
      </c>
      <c r="M17" s="11">
        <f t="shared" ref="M17:M18" si="3">K17</f>
        <v>23</v>
      </c>
      <c r="N17" s="12">
        <f t="shared" ref="N17:N18" si="4">L17/1.5</f>
        <v>24.666666666666668</v>
      </c>
      <c r="O17" s="6"/>
    </row>
    <row r="18" spans="1:15" ht="33" x14ac:dyDescent="0.25">
      <c r="A18" s="79"/>
      <c r="B18" s="82"/>
      <c r="C18" s="85"/>
      <c r="E18" s="10" t="s">
        <v>19</v>
      </c>
      <c r="F18" s="10" t="s">
        <v>17</v>
      </c>
      <c r="G18" s="10"/>
      <c r="H18" s="11">
        <v>20</v>
      </c>
      <c r="I18" s="11">
        <v>40</v>
      </c>
      <c r="J18" s="11"/>
      <c r="K18" s="11">
        <v>20</v>
      </c>
      <c r="L18" s="11">
        <v>40</v>
      </c>
      <c r="M18" s="11">
        <f t="shared" si="3"/>
        <v>20</v>
      </c>
      <c r="N18" s="12">
        <f t="shared" si="4"/>
        <v>26.666666666666668</v>
      </c>
      <c r="O18" s="6"/>
    </row>
    <row r="19" spans="1:15" x14ac:dyDescent="0.25">
      <c r="A19" s="79"/>
      <c r="B19" s="82"/>
      <c r="C19" s="85"/>
      <c r="E19" s="10" t="s">
        <v>20</v>
      </c>
      <c r="F19" s="10" t="s">
        <v>8</v>
      </c>
      <c r="G19" s="10"/>
      <c r="H19" s="11">
        <v>60</v>
      </c>
      <c r="I19" s="11">
        <v>0</v>
      </c>
      <c r="J19" s="11"/>
      <c r="K19" s="11">
        <v>60</v>
      </c>
      <c r="L19" s="11">
        <v>0</v>
      </c>
      <c r="M19" s="11">
        <f t="shared" ref="M19:M20" si="5">K19*1.1</f>
        <v>66</v>
      </c>
      <c r="N19" s="12">
        <f t="shared" ref="N19:N21" si="6">(L19/1.5)*1.1</f>
        <v>0</v>
      </c>
      <c r="O19" s="6"/>
    </row>
    <row r="20" spans="1:15" x14ac:dyDescent="0.25">
      <c r="A20" s="79"/>
      <c r="B20" s="82"/>
      <c r="C20" s="85"/>
      <c r="E20" s="10" t="s">
        <v>21</v>
      </c>
      <c r="F20" s="10" t="s">
        <v>8</v>
      </c>
      <c r="G20" s="10"/>
      <c r="H20" s="11">
        <v>30</v>
      </c>
      <c r="I20" s="11">
        <v>0</v>
      </c>
      <c r="J20" s="11"/>
      <c r="K20" s="11">
        <v>30</v>
      </c>
      <c r="L20" s="11">
        <v>0</v>
      </c>
      <c r="M20" s="11">
        <f t="shared" si="5"/>
        <v>33</v>
      </c>
      <c r="N20" s="12">
        <f t="shared" si="6"/>
        <v>0</v>
      </c>
      <c r="O20" s="6"/>
    </row>
    <row r="21" spans="1:15" x14ac:dyDescent="0.25">
      <c r="A21" s="79"/>
      <c r="B21" s="82"/>
      <c r="C21" s="85"/>
      <c r="E21" s="10" t="s">
        <v>14</v>
      </c>
      <c r="F21" s="10" t="s">
        <v>8</v>
      </c>
      <c r="G21" s="10"/>
      <c r="H21" s="11">
        <v>16</v>
      </c>
      <c r="I21" s="11">
        <v>0</v>
      </c>
      <c r="J21" s="11"/>
      <c r="K21" s="11">
        <v>16</v>
      </c>
      <c r="L21" s="11">
        <v>0</v>
      </c>
      <c r="M21" s="11">
        <f>K21</f>
        <v>16</v>
      </c>
      <c r="N21" s="12">
        <f t="shared" si="6"/>
        <v>0</v>
      </c>
      <c r="O21" s="6"/>
    </row>
    <row r="22" spans="1:15" ht="33" x14ac:dyDescent="0.25">
      <c r="A22" s="79"/>
      <c r="B22" s="82"/>
      <c r="C22" s="85"/>
      <c r="E22" s="10" t="s">
        <v>23</v>
      </c>
      <c r="F22" s="10" t="s">
        <v>22</v>
      </c>
      <c r="G22" s="10"/>
      <c r="H22" s="11">
        <v>24</v>
      </c>
      <c r="I22" s="11">
        <v>76</v>
      </c>
      <c r="J22" s="11"/>
      <c r="K22" s="11">
        <v>24</v>
      </c>
      <c r="L22" s="11">
        <v>76</v>
      </c>
      <c r="M22" s="11">
        <f t="shared" ref="M22:M24" si="7">K22</f>
        <v>24</v>
      </c>
      <c r="N22" s="12">
        <f t="shared" ref="N22:N24" si="8">L22/1.5</f>
        <v>50.666666666666664</v>
      </c>
      <c r="O22" s="6"/>
    </row>
    <row r="23" spans="1:15" x14ac:dyDescent="0.25">
      <c r="A23" s="79"/>
      <c r="B23" s="82"/>
      <c r="C23" s="85"/>
      <c r="E23" s="10" t="s">
        <v>24</v>
      </c>
      <c r="F23" s="10" t="s">
        <v>11</v>
      </c>
      <c r="G23" s="10"/>
      <c r="H23" s="11">
        <v>30</v>
      </c>
      <c r="I23" s="11">
        <v>0</v>
      </c>
      <c r="J23" s="11"/>
      <c r="K23" s="11">
        <v>30</v>
      </c>
      <c r="L23" s="11">
        <v>0</v>
      </c>
      <c r="M23" s="11">
        <f t="shared" si="7"/>
        <v>30</v>
      </c>
      <c r="N23" s="12">
        <f t="shared" si="8"/>
        <v>0</v>
      </c>
      <c r="O23" s="6"/>
    </row>
    <row r="24" spans="1:15" x14ac:dyDescent="0.25">
      <c r="A24" s="79"/>
      <c r="B24" s="82"/>
      <c r="C24" s="85"/>
      <c r="E24" s="10" t="s">
        <v>25</v>
      </c>
      <c r="F24" s="10" t="s">
        <v>11</v>
      </c>
      <c r="G24" s="10"/>
      <c r="H24" s="11">
        <v>30</v>
      </c>
      <c r="I24" s="11">
        <v>0</v>
      </c>
      <c r="J24" s="11"/>
      <c r="K24" s="11">
        <v>30</v>
      </c>
      <c r="L24" s="11">
        <v>0</v>
      </c>
      <c r="M24" s="11">
        <f t="shared" si="7"/>
        <v>30</v>
      </c>
      <c r="N24" s="12">
        <f t="shared" si="8"/>
        <v>0</v>
      </c>
      <c r="O24" s="6"/>
    </row>
    <row r="25" spans="1:15" x14ac:dyDescent="0.25">
      <c r="A25" s="79"/>
      <c r="B25" s="82"/>
      <c r="C25" s="85"/>
      <c r="E25" s="10" t="s">
        <v>14</v>
      </c>
      <c r="F25" s="10" t="s">
        <v>26</v>
      </c>
      <c r="G25" s="10"/>
      <c r="H25" s="11">
        <v>16</v>
      </c>
      <c r="I25" s="11">
        <v>0</v>
      </c>
      <c r="J25" s="11"/>
      <c r="K25" s="11">
        <v>16</v>
      </c>
      <c r="L25" s="11">
        <v>0</v>
      </c>
      <c r="M25" s="11">
        <f>K25</f>
        <v>16</v>
      </c>
      <c r="N25" s="12">
        <f t="shared" ref="N25:N33" si="9">(L25/1.5)*1.1</f>
        <v>0</v>
      </c>
      <c r="O25" s="6"/>
    </row>
    <row r="26" spans="1:15" x14ac:dyDescent="0.25">
      <c r="A26" s="79"/>
      <c r="B26" s="82"/>
      <c r="C26" s="85"/>
      <c r="E26" s="10" t="s">
        <v>28</v>
      </c>
      <c r="F26" s="10" t="s">
        <v>27</v>
      </c>
      <c r="G26" s="10"/>
      <c r="H26" s="11">
        <v>0</v>
      </c>
      <c r="I26" s="11">
        <v>60</v>
      </c>
      <c r="J26" s="11">
        <v>1</v>
      </c>
      <c r="K26" s="11">
        <v>0</v>
      </c>
      <c r="L26" s="11">
        <v>60</v>
      </c>
      <c r="M26" s="11">
        <f t="shared" ref="M26:M33" si="10">K26*1.1</f>
        <v>0</v>
      </c>
      <c r="N26" s="12">
        <f t="shared" si="9"/>
        <v>44</v>
      </c>
      <c r="O26" s="6"/>
    </row>
    <row r="27" spans="1:15" x14ac:dyDescent="0.25">
      <c r="A27" s="79"/>
      <c r="B27" s="82"/>
      <c r="C27" s="85"/>
      <c r="E27" s="10" t="s">
        <v>28</v>
      </c>
      <c r="F27" s="10" t="s">
        <v>27</v>
      </c>
      <c r="G27" s="10"/>
      <c r="H27" s="11">
        <v>0</v>
      </c>
      <c r="I27" s="11">
        <v>60</v>
      </c>
      <c r="J27" s="11">
        <v>2</v>
      </c>
      <c r="K27" s="11">
        <v>0</v>
      </c>
      <c r="L27" s="11">
        <v>60</v>
      </c>
      <c r="M27" s="11">
        <f t="shared" si="10"/>
        <v>0</v>
      </c>
      <c r="N27" s="12">
        <f t="shared" si="9"/>
        <v>44</v>
      </c>
      <c r="O27" s="6"/>
    </row>
    <row r="28" spans="1:15" x14ac:dyDescent="0.25">
      <c r="A28" s="79"/>
      <c r="B28" s="82"/>
      <c r="C28" s="85"/>
      <c r="E28" s="10" t="s">
        <v>28</v>
      </c>
      <c r="F28" s="10" t="s">
        <v>29</v>
      </c>
      <c r="G28" s="10"/>
      <c r="H28" s="11">
        <v>0</v>
      </c>
      <c r="I28" s="11">
        <v>60</v>
      </c>
      <c r="J28" s="11">
        <v>1</v>
      </c>
      <c r="K28" s="11">
        <v>0</v>
      </c>
      <c r="L28" s="11">
        <v>60</v>
      </c>
      <c r="M28" s="11">
        <f t="shared" si="10"/>
        <v>0</v>
      </c>
      <c r="N28" s="12">
        <f t="shared" si="9"/>
        <v>44</v>
      </c>
      <c r="O28" s="6"/>
    </row>
    <row r="29" spans="1:15" x14ac:dyDescent="0.25">
      <c r="A29" s="79"/>
      <c r="B29" s="82"/>
      <c r="C29" s="85"/>
      <c r="E29" s="10" t="s">
        <v>28</v>
      </c>
      <c r="F29" s="10" t="s">
        <v>29</v>
      </c>
      <c r="G29" s="10"/>
      <c r="H29" s="11">
        <v>0</v>
      </c>
      <c r="I29" s="11">
        <v>60</v>
      </c>
      <c r="J29" s="11">
        <v>2</v>
      </c>
      <c r="K29" s="11">
        <v>0</v>
      </c>
      <c r="L29" s="11">
        <v>60</v>
      </c>
      <c r="M29" s="11">
        <f t="shared" si="10"/>
        <v>0</v>
      </c>
      <c r="N29" s="12">
        <f t="shared" si="9"/>
        <v>44</v>
      </c>
      <c r="O29" s="6"/>
    </row>
    <row r="30" spans="1:15" x14ac:dyDescent="0.25">
      <c r="A30" s="79"/>
      <c r="B30" s="82"/>
      <c r="C30" s="85"/>
      <c r="E30" s="10" t="s">
        <v>28</v>
      </c>
      <c r="F30" s="10" t="s">
        <v>30</v>
      </c>
      <c r="G30" s="10"/>
      <c r="H30" s="11">
        <v>0</v>
      </c>
      <c r="I30" s="11">
        <v>60</v>
      </c>
      <c r="J30" s="11">
        <v>1</v>
      </c>
      <c r="K30" s="11">
        <v>0</v>
      </c>
      <c r="L30" s="11">
        <v>60</v>
      </c>
      <c r="M30" s="11">
        <f t="shared" si="10"/>
        <v>0</v>
      </c>
      <c r="N30" s="12">
        <f t="shared" si="9"/>
        <v>44</v>
      </c>
      <c r="O30" s="6"/>
    </row>
    <row r="31" spans="1:15" x14ac:dyDescent="0.25">
      <c r="A31" s="79"/>
      <c r="B31" s="82"/>
      <c r="C31" s="85"/>
      <c r="E31" s="10" t="s">
        <v>28</v>
      </c>
      <c r="F31" s="10" t="s">
        <v>30</v>
      </c>
      <c r="G31" s="10"/>
      <c r="H31" s="11">
        <v>0</v>
      </c>
      <c r="I31" s="11">
        <v>60</v>
      </c>
      <c r="J31" s="11">
        <v>2</v>
      </c>
      <c r="K31" s="11">
        <v>0</v>
      </c>
      <c r="L31" s="11">
        <v>60</v>
      </c>
      <c r="M31" s="11">
        <f t="shared" si="10"/>
        <v>0</v>
      </c>
      <c r="N31" s="12">
        <f t="shared" si="9"/>
        <v>44</v>
      </c>
      <c r="O31" s="6"/>
    </row>
    <row r="32" spans="1:15" x14ac:dyDescent="0.25">
      <c r="A32" s="79"/>
      <c r="B32" s="82"/>
      <c r="C32" s="85"/>
      <c r="E32" s="10" t="s">
        <v>28</v>
      </c>
      <c r="F32" s="10" t="s">
        <v>31</v>
      </c>
      <c r="G32" s="10"/>
      <c r="H32" s="11">
        <v>0</v>
      </c>
      <c r="I32" s="11">
        <v>60</v>
      </c>
      <c r="J32" s="11">
        <v>1</v>
      </c>
      <c r="K32" s="11">
        <v>0</v>
      </c>
      <c r="L32" s="11">
        <v>60</v>
      </c>
      <c r="M32" s="11">
        <f t="shared" si="10"/>
        <v>0</v>
      </c>
      <c r="N32" s="12">
        <f t="shared" si="9"/>
        <v>44</v>
      </c>
      <c r="O32" s="6"/>
    </row>
    <row r="33" spans="1:15" x14ac:dyDescent="0.25">
      <c r="A33" s="79"/>
      <c r="B33" s="82"/>
      <c r="C33" s="85"/>
      <c r="E33" s="10" t="s">
        <v>28</v>
      </c>
      <c r="F33" s="10" t="s">
        <v>31</v>
      </c>
      <c r="G33" s="10"/>
      <c r="H33" s="11">
        <v>0</v>
      </c>
      <c r="I33" s="11">
        <v>60</v>
      </c>
      <c r="J33" s="11">
        <v>2</v>
      </c>
      <c r="K33" s="11">
        <v>0</v>
      </c>
      <c r="L33" s="11">
        <v>60</v>
      </c>
      <c r="M33" s="11">
        <f t="shared" si="10"/>
        <v>0</v>
      </c>
      <c r="N33" s="12">
        <f t="shared" si="9"/>
        <v>44</v>
      </c>
      <c r="O33" s="6"/>
    </row>
    <row r="34" spans="1:15" s="3" customFormat="1" x14ac:dyDescent="0.25">
      <c r="A34" s="80"/>
      <c r="B34" s="83"/>
      <c r="C34" s="86"/>
      <c r="E34" s="4"/>
      <c r="F34" s="4"/>
      <c r="G34" s="4"/>
      <c r="H34" s="5">
        <f>SUM(H17:H33)</f>
        <v>249</v>
      </c>
      <c r="I34" s="5">
        <f>SUM(I17:I33)</f>
        <v>633</v>
      </c>
      <c r="J34" s="5"/>
      <c r="K34" s="5">
        <f>SUM(K17:K33)</f>
        <v>249</v>
      </c>
      <c r="L34" s="5">
        <f>SUM(L17:L33)</f>
        <v>633</v>
      </c>
      <c r="M34" s="5">
        <f t="shared" ref="M34:N34" si="11">SUM(M17:M33)</f>
        <v>258</v>
      </c>
      <c r="N34" s="5">
        <f t="shared" si="11"/>
        <v>454</v>
      </c>
      <c r="O34" s="8">
        <f>M34+N34</f>
        <v>712</v>
      </c>
    </row>
    <row r="35" spans="1:15" x14ac:dyDescent="0.25">
      <c r="A35" s="78">
        <v>3</v>
      </c>
      <c r="B35" s="81" t="s">
        <v>36</v>
      </c>
      <c r="C35" s="84" t="s">
        <v>37</v>
      </c>
      <c r="E35" s="10" t="s">
        <v>9</v>
      </c>
      <c r="F35" s="10" t="s">
        <v>6</v>
      </c>
      <c r="G35" s="10"/>
      <c r="H35" s="11">
        <v>0</v>
      </c>
      <c r="I35" s="11">
        <v>60</v>
      </c>
      <c r="J35" s="11">
        <v>1</v>
      </c>
      <c r="K35" s="11">
        <v>0</v>
      </c>
      <c r="L35" s="11">
        <v>60</v>
      </c>
      <c r="M35" s="11">
        <f t="shared" ref="M35:M42" si="12">K35*1.1</f>
        <v>0</v>
      </c>
      <c r="N35" s="12">
        <f t="shared" ref="N35:N42" si="13">(L35/1.5)*1.1</f>
        <v>44</v>
      </c>
      <c r="O35" s="6"/>
    </row>
    <row r="36" spans="1:15" x14ac:dyDescent="0.25">
      <c r="A36" s="79"/>
      <c r="B36" s="82"/>
      <c r="C36" s="85"/>
      <c r="E36" s="10" t="s">
        <v>9</v>
      </c>
      <c r="F36" s="10" t="s">
        <v>6</v>
      </c>
      <c r="G36" s="10"/>
      <c r="H36" s="11">
        <v>0</v>
      </c>
      <c r="I36" s="11">
        <v>60</v>
      </c>
      <c r="J36" s="11">
        <v>2</v>
      </c>
      <c r="K36" s="11">
        <v>0</v>
      </c>
      <c r="L36" s="11">
        <v>60</v>
      </c>
      <c r="M36" s="11">
        <f t="shared" si="12"/>
        <v>0</v>
      </c>
      <c r="N36" s="12">
        <f t="shared" si="13"/>
        <v>44</v>
      </c>
      <c r="O36" s="6"/>
    </row>
    <row r="37" spans="1:15" x14ac:dyDescent="0.25">
      <c r="A37" s="79"/>
      <c r="B37" s="82"/>
      <c r="C37" s="85"/>
      <c r="E37" s="10" t="s">
        <v>9</v>
      </c>
      <c r="F37" s="10" t="s">
        <v>32</v>
      </c>
      <c r="G37" s="10"/>
      <c r="H37" s="11">
        <v>0</v>
      </c>
      <c r="I37" s="11">
        <v>60</v>
      </c>
      <c r="J37" s="11">
        <v>1</v>
      </c>
      <c r="K37" s="11">
        <v>0</v>
      </c>
      <c r="L37" s="11">
        <v>60</v>
      </c>
      <c r="M37" s="11">
        <f t="shared" si="12"/>
        <v>0</v>
      </c>
      <c r="N37" s="12">
        <f t="shared" si="13"/>
        <v>44</v>
      </c>
      <c r="O37" s="6"/>
    </row>
    <row r="38" spans="1:15" x14ac:dyDescent="0.25">
      <c r="A38" s="79"/>
      <c r="B38" s="82"/>
      <c r="C38" s="85"/>
      <c r="E38" s="10" t="s">
        <v>9</v>
      </c>
      <c r="F38" s="10" t="s">
        <v>32</v>
      </c>
      <c r="G38" s="10"/>
      <c r="H38" s="11">
        <v>0</v>
      </c>
      <c r="I38" s="11">
        <v>60</v>
      </c>
      <c r="J38" s="11">
        <v>2</v>
      </c>
      <c r="K38" s="11">
        <v>0</v>
      </c>
      <c r="L38" s="11">
        <v>60</v>
      </c>
      <c r="M38" s="11">
        <f t="shared" si="12"/>
        <v>0</v>
      </c>
      <c r="N38" s="12">
        <f t="shared" si="13"/>
        <v>44</v>
      </c>
      <c r="O38" s="6"/>
    </row>
    <row r="39" spans="1:15" x14ac:dyDescent="0.25">
      <c r="A39" s="79"/>
      <c r="B39" s="82"/>
      <c r="C39" s="85"/>
      <c r="E39" s="10" t="s">
        <v>9</v>
      </c>
      <c r="F39" s="10" t="s">
        <v>33</v>
      </c>
      <c r="G39" s="10"/>
      <c r="H39" s="11">
        <v>0</v>
      </c>
      <c r="I39" s="11">
        <v>60</v>
      </c>
      <c r="J39" s="11">
        <v>1</v>
      </c>
      <c r="K39" s="11">
        <v>0</v>
      </c>
      <c r="L39" s="11">
        <v>60</v>
      </c>
      <c r="M39" s="11">
        <f t="shared" si="12"/>
        <v>0</v>
      </c>
      <c r="N39" s="12">
        <f t="shared" si="13"/>
        <v>44</v>
      </c>
      <c r="O39" s="6"/>
    </row>
    <row r="40" spans="1:15" x14ac:dyDescent="0.25">
      <c r="A40" s="79"/>
      <c r="B40" s="82"/>
      <c r="C40" s="85"/>
      <c r="E40" s="10" t="s">
        <v>14</v>
      </c>
      <c r="F40" s="10" t="s">
        <v>34</v>
      </c>
      <c r="G40" s="10"/>
      <c r="H40" s="11">
        <v>16</v>
      </c>
      <c r="I40" s="11">
        <v>0</v>
      </c>
      <c r="J40" s="11"/>
      <c r="K40" s="11">
        <v>16</v>
      </c>
      <c r="L40" s="11">
        <v>0</v>
      </c>
      <c r="M40" s="11">
        <f>K40</f>
        <v>16</v>
      </c>
      <c r="N40" s="12">
        <f t="shared" si="13"/>
        <v>0</v>
      </c>
      <c r="O40" s="6"/>
    </row>
    <row r="41" spans="1:15" x14ac:dyDescent="0.25">
      <c r="A41" s="79"/>
      <c r="B41" s="82"/>
      <c r="C41" s="85"/>
      <c r="E41" s="10" t="s">
        <v>35</v>
      </c>
      <c r="F41" s="10" t="s">
        <v>34</v>
      </c>
      <c r="G41" s="10"/>
      <c r="H41" s="11">
        <v>0</v>
      </c>
      <c r="I41" s="11">
        <v>60</v>
      </c>
      <c r="J41" s="11">
        <v>1</v>
      </c>
      <c r="K41" s="11">
        <v>0</v>
      </c>
      <c r="L41" s="11">
        <v>60</v>
      </c>
      <c r="M41" s="11">
        <f t="shared" si="12"/>
        <v>0</v>
      </c>
      <c r="N41" s="12">
        <f t="shared" si="13"/>
        <v>44</v>
      </c>
      <c r="O41" s="6"/>
    </row>
    <row r="42" spans="1:15" x14ac:dyDescent="0.25">
      <c r="A42" s="79"/>
      <c r="B42" s="82"/>
      <c r="C42" s="85"/>
      <c r="E42" s="10" t="s">
        <v>35</v>
      </c>
      <c r="F42" s="10" t="s">
        <v>34</v>
      </c>
      <c r="G42" s="10"/>
      <c r="H42" s="11">
        <v>0</v>
      </c>
      <c r="I42" s="11">
        <v>60</v>
      </c>
      <c r="J42" s="11">
        <v>2</v>
      </c>
      <c r="K42" s="11">
        <v>0</v>
      </c>
      <c r="L42" s="11">
        <v>60</v>
      </c>
      <c r="M42" s="11">
        <f t="shared" si="12"/>
        <v>0</v>
      </c>
      <c r="N42" s="12">
        <f t="shared" si="13"/>
        <v>44</v>
      </c>
      <c r="O42" s="6"/>
    </row>
    <row r="43" spans="1:15" s="3" customFormat="1" x14ac:dyDescent="0.25">
      <c r="A43" s="80"/>
      <c r="B43" s="83"/>
      <c r="C43" s="86"/>
      <c r="E43" s="4"/>
      <c r="F43" s="4"/>
      <c r="G43" s="4"/>
      <c r="H43" s="5">
        <f>SUM(H35:H42)</f>
        <v>16</v>
      </c>
      <c r="I43" s="5">
        <f>SUM(I35:I42)</f>
        <v>420</v>
      </c>
      <c r="J43" s="5"/>
      <c r="K43" s="5">
        <f>SUM(K35:K42)</f>
        <v>16</v>
      </c>
      <c r="L43" s="5">
        <f>SUM(L35:L42)</f>
        <v>420</v>
      </c>
      <c r="M43" s="5">
        <f t="shared" ref="M43:N43" si="14">SUM(M35:M42)</f>
        <v>16</v>
      </c>
      <c r="N43" s="5">
        <f t="shared" si="14"/>
        <v>308</v>
      </c>
      <c r="O43" s="8">
        <f>M43+N43</f>
        <v>324</v>
      </c>
    </row>
    <row r="44" spans="1:15" ht="33" x14ac:dyDescent="0.25">
      <c r="A44" s="78">
        <v>4</v>
      </c>
      <c r="B44" s="81" t="s">
        <v>51</v>
      </c>
      <c r="C44" s="84" t="s">
        <v>52</v>
      </c>
      <c r="E44" s="10" t="s">
        <v>38</v>
      </c>
      <c r="F44" s="10" t="s">
        <v>17</v>
      </c>
      <c r="G44" s="10"/>
      <c r="H44" s="11">
        <v>28</v>
      </c>
      <c r="I44" s="11">
        <v>47</v>
      </c>
      <c r="J44" s="11"/>
      <c r="K44" s="11">
        <v>28</v>
      </c>
      <c r="L44" s="11">
        <v>47</v>
      </c>
      <c r="M44" s="11">
        <f>K44</f>
        <v>28</v>
      </c>
      <c r="N44" s="12">
        <f>L44/1.5</f>
        <v>31.333333333333332</v>
      </c>
      <c r="O44" s="6"/>
    </row>
    <row r="45" spans="1:15" x14ac:dyDescent="0.25">
      <c r="A45" s="79"/>
      <c r="B45" s="82"/>
      <c r="C45" s="85"/>
      <c r="E45" s="10" t="s">
        <v>9</v>
      </c>
      <c r="F45" s="10" t="s">
        <v>6</v>
      </c>
      <c r="G45" s="10"/>
      <c r="H45" s="11">
        <v>0</v>
      </c>
      <c r="I45" s="11">
        <v>60</v>
      </c>
      <c r="J45" s="11">
        <v>2</v>
      </c>
      <c r="K45" s="11">
        <v>0</v>
      </c>
      <c r="L45" s="11">
        <v>60</v>
      </c>
      <c r="M45" s="11">
        <f t="shared" ref="M45:M49" si="15">K45*1.1</f>
        <v>0</v>
      </c>
      <c r="N45" s="12">
        <f t="shared" ref="N45:N49" si="16">(L45/1.5)*1.1</f>
        <v>44</v>
      </c>
      <c r="O45" s="6"/>
    </row>
    <row r="46" spans="1:15" x14ac:dyDescent="0.25">
      <c r="A46" s="79"/>
      <c r="B46" s="82"/>
      <c r="C46" s="85"/>
      <c r="E46" s="10" t="s">
        <v>39</v>
      </c>
      <c r="F46" s="10" t="s">
        <v>8</v>
      </c>
      <c r="G46" s="10"/>
      <c r="H46" s="11">
        <v>0</v>
      </c>
      <c r="I46" s="11">
        <v>60</v>
      </c>
      <c r="J46" s="11">
        <v>2</v>
      </c>
      <c r="K46" s="11">
        <v>0</v>
      </c>
      <c r="L46" s="11">
        <v>60</v>
      </c>
      <c r="M46" s="11">
        <f t="shared" si="15"/>
        <v>0</v>
      </c>
      <c r="N46" s="12">
        <f t="shared" si="16"/>
        <v>44</v>
      </c>
      <c r="O46" s="6"/>
    </row>
    <row r="47" spans="1:15" x14ac:dyDescent="0.25">
      <c r="A47" s="79"/>
      <c r="B47" s="82"/>
      <c r="C47" s="85"/>
      <c r="E47" s="10" t="s">
        <v>39</v>
      </c>
      <c r="F47" s="10" t="s">
        <v>45</v>
      </c>
      <c r="G47" s="10"/>
      <c r="H47" s="11">
        <v>0</v>
      </c>
      <c r="I47" s="11">
        <v>60</v>
      </c>
      <c r="J47" s="11">
        <v>1</v>
      </c>
      <c r="K47" s="11">
        <v>0</v>
      </c>
      <c r="L47" s="11">
        <v>60</v>
      </c>
      <c r="M47" s="11">
        <f t="shared" si="15"/>
        <v>0</v>
      </c>
      <c r="N47" s="12">
        <f t="shared" si="16"/>
        <v>44</v>
      </c>
      <c r="O47" s="6"/>
    </row>
    <row r="48" spans="1:15" x14ac:dyDescent="0.25">
      <c r="A48" s="79"/>
      <c r="B48" s="82"/>
      <c r="C48" s="85"/>
      <c r="E48" s="10" t="s">
        <v>39</v>
      </c>
      <c r="F48" s="10" t="s">
        <v>33</v>
      </c>
      <c r="G48" s="10"/>
      <c r="H48" s="11">
        <v>0</v>
      </c>
      <c r="I48" s="11">
        <v>60</v>
      </c>
      <c r="J48" s="11">
        <v>1</v>
      </c>
      <c r="K48" s="11">
        <v>0</v>
      </c>
      <c r="L48" s="11">
        <v>60</v>
      </c>
      <c r="M48" s="11">
        <f t="shared" si="15"/>
        <v>0</v>
      </c>
      <c r="N48" s="12">
        <f t="shared" si="16"/>
        <v>44</v>
      </c>
      <c r="O48" s="6"/>
    </row>
    <row r="49" spans="1:15" x14ac:dyDescent="0.25">
      <c r="A49" s="79"/>
      <c r="B49" s="82"/>
      <c r="C49" s="85"/>
      <c r="E49" s="10" t="s">
        <v>39</v>
      </c>
      <c r="F49" s="10" t="s">
        <v>33</v>
      </c>
      <c r="G49" s="10"/>
      <c r="H49" s="11">
        <v>0</v>
      </c>
      <c r="I49" s="11">
        <v>60</v>
      </c>
      <c r="J49" s="11">
        <v>2</v>
      </c>
      <c r="K49" s="11">
        <v>0</v>
      </c>
      <c r="L49" s="11">
        <v>60</v>
      </c>
      <c r="M49" s="11">
        <f t="shared" si="15"/>
        <v>0</v>
      </c>
      <c r="N49" s="12">
        <f t="shared" si="16"/>
        <v>44</v>
      </c>
      <c r="O49" s="6"/>
    </row>
    <row r="50" spans="1:15" ht="33" x14ac:dyDescent="0.25">
      <c r="A50" s="79"/>
      <c r="B50" s="82"/>
      <c r="C50" s="85"/>
      <c r="E50" s="10" t="s">
        <v>40</v>
      </c>
      <c r="F50" s="10" t="s">
        <v>22</v>
      </c>
      <c r="G50" s="10"/>
      <c r="H50" s="11">
        <v>13</v>
      </c>
      <c r="I50" s="11">
        <v>47</v>
      </c>
      <c r="J50" s="11"/>
      <c r="K50" s="11">
        <v>13</v>
      </c>
      <c r="L50" s="11">
        <v>47</v>
      </c>
      <c r="M50" s="11">
        <f t="shared" ref="M50:M52" si="17">K50</f>
        <v>13</v>
      </c>
      <c r="N50" s="12">
        <f t="shared" ref="N50:N53" si="18">L50/1.5</f>
        <v>31.333333333333332</v>
      </c>
      <c r="O50" s="6"/>
    </row>
    <row r="51" spans="1:15" x14ac:dyDescent="0.25">
      <c r="A51" s="79"/>
      <c r="B51" s="82"/>
      <c r="C51" s="85"/>
      <c r="E51" s="10" t="s">
        <v>41</v>
      </c>
      <c r="F51" s="10" t="s">
        <v>22</v>
      </c>
      <c r="G51" s="10"/>
      <c r="H51" s="11">
        <v>11</v>
      </c>
      <c r="I51" s="11">
        <v>29</v>
      </c>
      <c r="J51" s="11"/>
      <c r="K51" s="11">
        <v>11</v>
      </c>
      <c r="L51" s="11">
        <v>29</v>
      </c>
      <c r="M51" s="11">
        <f t="shared" si="17"/>
        <v>11</v>
      </c>
      <c r="N51" s="12">
        <f t="shared" si="18"/>
        <v>19.333333333333332</v>
      </c>
      <c r="O51" s="6"/>
    </row>
    <row r="52" spans="1:15" ht="33" x14ac:dyDescent="0.25">
      <c r="A52" s="79"/>
      <c r="B52" s="82"/>
      <c r="C52" s="85"/>
      <c r="E52" s="10" t="s">
        <v>18</v>
      </c>
      <c r="F52" s="10" t="s">
        <v>22</v>
      </c>
      <c r="G52" s="10"/>
      <c r="H52" s="11">
        <v>23</v>
      </c>
      <c r="I52" s="11">
        <v>47</v>
      </c>
      <c r="J52" s="11"/>
      <c r="K52" s="11">
        <v>23</v>
      </c>
      <c r="L52" s="11">
        <v>47</v>
      </c>
      <c r="M52" s="11">
        <f t="shared" si="17"/>
        <v>23</v>
      </c>
      <c r="N52" s="12">
        <f t="shared" si="18"/>
        <v>31.333333333333332</v>
      </c>
      <c r="O52" s="6"/>
    </row>
    <row r="53" spans="1:15" x14ac:dyDescent="0.25">
      <c r="A53" s="79"/>
      <c r="B53" s="82"/>
      <c r="C53" s="85"/>
      <c r="E53" s="10" t="s">
        <v>42</v>
      </c>
      <c r="F53" s="10" t="s">
        <v>22</v>
      </c>
      <c r="G53" s="10"/>
      <c r="H53" s="11">
        <v>16</v>
      </c>
      <c r="I53" s="11">
        <v>0</v>
      </c>
      <c r="J53" s="11"/>
      <c r="K53" s="11">
        <v>16</v>
      </c>
      <c r="L53" s="11">
        <v>0</v>
      </c>
      <c r="M53" s="11">
        <f>K53</f>
        <v>16</v>
      </c>
      <c r="N53" s="12">
        <f t="shared" si="18"/>
        <v>0</v>
      </c>
      <c r="O53" s="6"/>
    </row>
    <row r="54" spans="1:15" x14ac:dyDescent="0.25">
      <c r="A54" s="79"/>
      <c r="B54" s="82"/>
      <c r="C54" s="85"/>
      <c r="E54" s="10" t="s">
        <v>16</v>
      </c>
      <c r="F54" s="10" t="s">
        <v>46</v>
      </c>
      <c r="G54" s="10"/>
      <c r="H54" s="11">
        <v>60</v>
      </c>
      <c r="I54" s="11">
        <v>0</v>
      </c>
      <c r="J54" s="11"/>
      <c r="K54" s="11">
        <v>60</v>
      </c>
      <c r="L54" s="11">
        <v>0</v>
      </c>
      <c r="M54" s="11"/>
      <c r="N54" s="12"/>
      <c r="O54" s="6"/>
    </row>
    <row r="55" spans="1:15" x14ac:dyDescent="0.25">
      <c r="A55" s="79"/>
      <c r="B55" s="82"/>
      <c r="C55" s="85"/>
      <c r="E55" s="10" t="s">
        <v>14</v>
      </c>
      <c r="F55" s="10" t="s">
        <v>47</v>
      </c>
      <c r="G55" s="10"/>
      <c r="H55" s="11">
        <v>16</v>
      </c>
      <c r="I55" s="11">
        <v>0</v>
      </c>
      <c r="J55" s="11"/>
      <c r="K55" s="11">
        <v>16</v>
      </c>
      <c r="L55" s="11">
        <v>0</v>
      </c>
      <c r="M55" s="11">
        <f>K55</f>
        <v>16</v>
      </c>
      <c r="N55" s="12">
        <f t="shared" ref="N55:N56" si="19">(L55/1.5)*1.1</f>
        <v>0</v>
      </c>
      <c r="O55" s="6"/>
    </row>
    <row r="56" spans="1:15" x14ac:dyDescent="0.25">
      <c r="A56" s="79"/>
      <c r="B56" s="82"/>
      <c r="C56" s="85"/>
      <c r="E56" s="10" t="s">
        <v>35</v>
      </c>
      <c r="F56" s="10" t="s">
        <v>47</v>
      </c>
      <c r="G56" s="10"/>
      <c r="H56" s="11">
        <v>0</v>
      </c>
      <c r="I56" s="11">
        <v>60</v>
      </c>
      <c r="J56" s="11">
        <v>1</v>
      </c>
      <c r="K56" s="11">
        <v>0</v>
      </c>
      <c r="L56" s="11">
        <v>60</v>
      </c>
      <c r="M56" s="11">
        <f t="shared" ref="M56" si="20">K56*1.1</f>
        <v>0</v>
      </c>
      <c r="N56" s="12">
        <f t="shared" si="19"/>
        <v>44</v>
      </c>
      <c r="O56" s="6"/>
    </row>
    <row r="57" spans="1:15" x14ac:dyDescent="0.25">
      <c r="A57" s="79"/>
      <c r="B57" s="82"/>
      <c r="C57" s="85"/>
      <c r="E57" s="10" t="s">
        <v>43</v>
      </c>
      <c r="F57" s="10" t="s">
        <v>48</v>
      </c>
      <c r="G57" s="10"/>
      <c r="H57" s="11">
        <v>0</v>
      </c>
      <c r="I57" s="11">
        <v>90</v>
      </c>
      <c r="J57" s="11">
        <v>1</v>
      </c>
      <c r="K57" s="11">
        <v>0</v>
      </c>
      <c r="L57" s="11">
        <v>90</v>
      </c>
      <c r="M57" s="11">
        <f>K57</f>
        <v>0</v>
      </c>
      <c r="N57" s="12">
        <f>L57/1.5</f>
        <v>60</v>
      </c>
      <c r="O57" s="6"/>
    </row>
    <row r="58" spans="1:15" x14ac:dyDescent="0.25">
      <c r="A58" s="79"/>
      <c r="B58" s="82"/>
      <c r="C58" s="85"/>
      <c r="E58" s="10" t="s">
        <v>16</v>
      </c>
      <c r="F58" s="10" t="s">
        <v>49</v>
      </c>
      <c r="G58" s="10"/>
      <c r="H58" s="11">
        <v>60</v>
      </c>
      <c r="I58" s="11">
        <v>0</v>
      </c>
      <c r="J58" s="11"/>
      <c r="K58" s="11">
        <v>60</v>
      </c>
      <c r="L58" s="11">
        <v>0</v>
      </c>
      <c r="M58" s="11">
        <f t="shared" ref="M58:M63" si="21">K58*1.1</f>
        <v>66</v>
      </c>
      <c r="N58" s="12">
        <f t="shared" ref="N58:N63" si="22">(L58/1.5)*1.1</f>
        <v>0</v>
      </c>
      <c r="O58" s="6"/>
    </row>
    <row r="59" spans="1:15" x14ac:dyDescent="0.25">
      <c r="A59" s="79"/>
      <c r="B59" s="82"/>
      <c r="C59" s="85"/>
      <c r="E59" s="10" t="s">
        <v>44</v>
      </c>
      <c r="F59" s="10" t="s">
        <v>49</v>
      </c>
      <c r="G59" s="10"/>
      <c r="H59" s="11">
        <v>30</v>
      </c>
      <c r="I59" s="11">
        <v>0</v>
      </c>
      <c r="J59" s="11"/>
      <c r="K59" s="11">
        <v>30</v>
      </c>
      <c r="L59" s="11">
        <v>0</v>
      </c>
      <c r="M59" s="11">
        <f t="shared" si="21"/>
        <v>33</v>
      </c>
      <c r="N59" s="12">
        <f t="shared" si="22"/>
        <v>0</v>
      </c>
      <c r="O59" s="6"/>
    </row>
    <row r="60" spans="1:15" x14ac:dyDescent="0.25">
      <c r="A60" s="79"/>
      <c r="B60" s="82"/>
      <c r="C60" s="85"/>
      <c r="E60" s="10" t="s">
        <v>16</v>
      </c>
      <c r="F60" s="10" t="s">
        <v>29</v>
      </c>
      <c r="G60" s="10"/>
      <c r="H60" s="11">
        <v>60</v>
      </c>
      <c r="I60" s="11">
        <v>0</v>
      </c>
      <c r="J60" s="11"/>
      <c r="K60" s="11">
        <v>60</v>
      </c>
      <c r="L60" s="11">
        <v>0</v>
      </c>
      <c r="M60" s="11">
        <f t="shared" si="21"/>
        <v>66</v>
      </c>
      <c r="N60" s="12">
        <f t="shared" si="22"/>
        <v>0</v>
      </c>
      <c r="O60" s="6"/>
    </row>
    <row r="61" spans="1:15" x14ac:dyDescent="0.25">
      <c r="A61" s="79"/>
      <c r="B61" s="82"/>
      <c r="C61" s="85"/>
      <c r="E61" s="10" t="s">
        <v>44</v>
      </c>
      <c r="F61" s="10" t="s">
        <v>29</v>
      </c>
      <c r="G61" s="10"/>
      <c r="H61" s="11">
        <v>30</v>
      </c>
      <c r="I61" s="11">
        <v>0</v>
      </c>
      <c r="J61" s="11"/>
      <c r="K61" s="11">
        <v>30</v>
      </c>
      <c r="L61" s="11">
        <v>0</v>
      </c>
      <c r="M61" s="11">
        <f t="shared" si="21"/>
        <v>33</v>
      </c>
      <c r="N61" s="12">
        <f t="shared" si="22"/>
        <v>0</v>
      </c>
      <c r="O61" s="6"/>
    </row>
    <row r="62" spans="1:15" x14ac:dyDescent="0.25">
      <c r="A62" s="79"/>
      <c r="B62" s="82"/>
      <c r="C62" s="85"/>
      <c r="E62" s="10" t="s">
        <v>28</v>
      </c>
      <c r="F62" s="10" t="s">
        <v>50</v>
      </c>
      <c r="G62" s="10"/>
      <c r="H62" s="11">
        <v>0</v>
      </c>
      <c r="I62" s="11">
        <v>60</v>
      </c>
      <c r="J62" s="11">
        <v>1</v>
      </c>
      <c r="K62" s="11">
        <v>0</v>
      </c>
      <c r="L62" s="11">
        <v>60</v>
      </c>
      <c r="M62" s="11">
        <f t="shared" si="21"/>
        <v>0</v>
      </c>
      <c r="N62" s="12">
        <f t="shared" si="22"/>
        <v>44</v>
      </c>
      <c r="O62" s="6"/>
    </row>
    <row r="63" spans="1:15" x14ac:dyDescent="0.25">
      <c r="A63" s="79"/>
      <c r="B63" s="82"/>
      <c r="C63" s="85"/>
      <c r="E63" s="10" t="s">
        <v>28</v>
      </c>
      <c r="F63" s="10" t="s">
        <v>50</v>
      </c>
      <c r="G63" s="10"/>
      <c r="H63" s="11">
        <v>0</v>
      </c>
      <c r="I63" s="11">
        <v>60</v>
      </c>
      <c r="J63" s="11">
        <v>2</v>
      </c>
      <c r="K63" s="11">
        <v>0</v>
      </c>
      <c r="L63" s="11">
        <v>60</v>
      </c>
      <c r="M63" s="11">
        <f t="shared" si="21"/>
        <v>0</v>
      </c>
      <c r="N63" s="12">
        <f t="shared" si="22"/>
        <v>44</v>
      </c>
      <c r="O63" s="6"/>
    </row>
    <row r="64" spans="1:15" s="3" customFormat="1" x14ac:dyDescent="0.25">
      <c r="A64" s="80"/>
      <c r="B64" s="83"/>
      <c r="C64" s="86"/>
      <c r="E64" s="4"/>
      <c r="F64" s="4"/>
      <c r="G64" s="4"/>
      <c r="H64" s="5">
        <f>SUM(H44:H63)</f>
        <v>347</v>
      </c>
      <c r="I64" s="5">
        <f>SUM(I44:I63)</f>
        <v>740</v>
      </c>
      <c r="J64" s="5"/>
      <c r="K64" s="5">
        <f>SUM(K44:K63)</f>
        <v>347</v>
      </c>
      <c r="L64" s="5">
        <f>SUM(L44:L63)</f>
        <v>740</v>
      </c>
      <c r="M64" s="5">
        <f t="shared" ref="M64:N64" si="23">SUM(M44:M63)</f>
        <v>305</v>
      </c>
      <c r="N64" s="5">
        <f t="shared" si="23"/>
        <v>525.33333333333326</v>
      </c>
      <c r="O64" s="8">
        <f>M64+N64</f>
        <v>830.33333333333326</v>
      </c>
    </row>
    <row r="65" spans="1:15" x14ac:dyDescent="0.25">
      <c r="A65" s="78">
        <v>5</v>
      </c>
      <c r="B65" s="81" t="s">
        <v>57</v>
      </c>
      <c r="C65" s="84" t="s">
        <v>58</v>
      </c>
      <c r="E65" s="10" t="s">
        <v>7</v>
      </c>
      <c r="F65" s="10" t="s">
        <v>45</v>
      </c>
      <c r="G65" s="10"/>
      <c r="H65" s="11">
        <v>0</v>
      </c>
      <c r="I65" s="11">
        <v>60</v>
      </c>
      <c r="J65" s="11">
        <v>1</v>
      </c>
      <c r="K65" s="11">
        <v>0</v>
      </c>
      <c r="L65" s="11">
        <v>60</v>
      </c>
      <c r="M65" s="11">
        <f>K65*1.1</f>
        <v>0</v>
      </c>
      <c r="N65" s="12">
        <f>(L65/1.5)*1.1</f>
        <v>44</v>
      </c>
      <c r="O65" s="6"/>
    </row>
    <row r="66" spans="1:15" ht="49.5" x14ac:dyDescent="0.25">
      <c r="A66" s="79"/>
      <c r="B66" s="82"/>
      <c r="C66" s="85"/>
      <c r="E66" s="10" t="s">
        <v>54</v>
      </c>
      <c r="F66" s="10" t="s">
        <v>53</v>
      </c>
      <c r="G66" s="10"/>
      <c r="H66" s="11">
        <v>23</v>
      </c>
      <c r="I66" s="11">
        <v>37</v>
      </c>
      <c r="J66" s="11"/>
      <c r="K66" s="11">
        <v>23</v>
      </c>
      <c r="L66" s="11">
        <v>37</v>
      </c>
      <c r="M66" s="11">
        <f t="shared" ref="M66:M68" si="24">K66</f>
        <v>23</v>
      </c>
      <c r="N66" s="12">
        <f t="shared" ref="N66:N67" si="25">L66/1.5</f>
        <v>24.666666666666668</v>
      </c>
      <c r="O66" s="6"/>
    </row>
    <row r="67" spans="1:15" x14ac:dyDescent="0.25">
      <c r="A67" s="79"/>
      <c r="B67" s="82"/>
      <c r="C67" s="85"/>
      <c r="E67" s="10" t="s">
        <v>14</v>
      </c>
      <c r="F67" s="10" t="s">
        <v>53</v>
      </c>
      <c r="G67" s="10"/>
      <c r="H67" s="11">
        <v>16</v>
      </c>
      <c r="I67" s="11">
        <v>0</v>
      </c>
      <c r="J67" s="11"/>
      <c r="K67" s="11">
        <v>16</v>
      </c>
      <c r="L67" s="11">
        <v>0</v>
      </c>
      <c r="M67" s="11">
        <f t="shared" si="24"/>
        <v>16</v>
      </c>
      <c r="N67" s="12">
        <f t="shared" si="25"/>
        <v>0</v>
      </c>
      <c r="O67" s="6"/>
    </row>
    <row r="68" spans="1:15" x14ac:dyDescent="0.25">
      <c r="A68" s="79"/>
      <c r="B68" s="82"/>
      <c r="C68" s="85"/>
      <c r="E68" s="10" t="s">
        <v>14</v>
      </c>
      <c r="F68" s="10" t="s">
        <v>55</v>
      </c>
      <c r="G68" s="10"/>
      <c r="H68" s="11">
        <v>16</v>
      </c>
      <c r="I68" s="11">
        <v>0</v>
      </c>
      <c r="J68" s="11"/>
      <c r="K68" s="11">
        <v>16</v>
      </c>
      <c r="L68" s="11">
        <v>0</v>
      </c>
      <c r="M68" s="11">
        <f t="shared" si="24"/>
        <v>16</v>
      </c>
      <c r="N68" s="12">
        <f t="shared" ref="N68:N70" si="26">(L68/1.5)*1.1</f>
        <v>0</v>
      </c>
      <c r="O68" s="6"/>
    </row>
    <row r="69" spans="1:15" x14ac:dyDescent="0.25">
      <c r="A69" s="79"/>
      <c r="B69" s="82"/>
      <c r="C69" s="85"/>
      <c r="E69" s="10" t="s">
        <v>35</v>
      </c>
      <c r="F69" s="10" t="s">
        <v>55</v>
      </c>
      <c r="G69" s="10"/>
      <c r="H69" s="11">
        <v>0</v>
      </c>
      <c r="I69" s="11">
        <v>60</v>
      </c>
      <c r="J69" s="11">
        <v>1</v>
      </c>
      <c r="K69" s="11">
        <v>0</v>
      </c>
      <c r="L69" s="11">
        <v>60</v>
      </c>
      <c r="M69" s="11">
        <f t="shared" ref="M69:M70" si="27">K69*1.1</f>
        <v>0</v>
      </c>
      <c r="N69" s="12">
        <f t="shared" si="26"/>
        <v>44</v>
      </c>
      <c r="O69" s="6"/>
    </row>
    <row r="70" spans="1:15" x14ac:dyDescent="0.25">
      <c r="A70" s="79"/>
      <c r="B70" s="82"/>
      <c r="C70" s="85"/>
      <c r="E70" s="10" t="s">
        <v>35</v>
      </c>
      <c r="F70" s="10" t="s">
        <v>55</v>
      </c>
      <c r="G70" s="10"/>
      <c r="H70" s="11">
        <v>0</v>
      </c>
      <c r="I70" s="11">
        <v>60</v>
      </c>
      <c r="J70" s="11">
        <v>2</v>
      </c>
      <c r="K70" s="11">
        <v>0</v>
      </c>
      <c r="L70" s="11">
        <v>60</v>
      </c>
      <c r="M70" s="11">
        <f t="shared" si="27"/>
        <v>0</v>
      </c>
      <c r="N70" s="12">
        <f t="shared" si="26"/>
        <v>44</v>
      </c>
      <c r="O70" s="6"/>
    </row>
    <row r="71" spans="1:15" x14ac:dyDescent="0.25">
      <c r="A71" s="79"/>
      <c r="B71" s="82"/>
      <c r="C71" s="85"/>
      <c r="E71" s="10" t="s">
        <v>43</v>
      </c>
      <c r="F71" s="10" t="s">
        <v>56</v>
      </c>
      <c r="G71" s="10"/>
      <c r="H71" s="11">
        <v>0</v>
      </c>
      <c r="I71" s="11">
        <v>90</v>
      </c>
      <c r="J71" s="11"/>
      <c r="K71" s="11">
        <v>0</v>
      </c>
      <c r="L71" s="11">
        <v>90</v>
      </c>
      <c r="M71" s="11">
        <f>K71</f>
        <v>0</v>
      </c>
      <c r="N71" s="12">
        <f>L71/1.5</f>
        <v>60</v>
      </c>
      <c r="O71" s="6"/>
    </row>
    <row r="72" spans="1:15" s="3" customFormat="1" x14ac:dyDescent="0.25">
      <c r="A72" s="80"/>
      <c r="B72" s="83"/>
      <c r="C72" s="86"/>
      <c r="E72" s="4"/>
      <c r="F72" s="4"/>
      <c r="G72" s="4"/>
      <c r="H72" s="5">
        <f>SUM(H65:H71)</f>
        <v>55</v>
      </c>
      <c r="I72" s="5">
        <f>SUM(I65:I71)</f>
        <v>307</v>
      </c>
      <c r="J72" s="5"/>
      <c r="K72" s="5">
        <f>SUM(K65:K71)</f>
        <v>55</v>
      </c>
      <c r="L72" s="5">
        <f>SUM(L65:L71)</f>
        <v>307</v>
      </c>
      <c r="M72" s="5">
        <f t="shared" ref="M72:N72" si="28">SUM(M65:M71)</f>
        <v>55</v>
      </c>
      <c r="N72" s="5">
        <f t="shared" si="28"/>
        <v>216.66666666666669</v>
      </c>
      <c r="O72" s="8">
        <f>M72+N72</f>
        <v>271.66666666666669</v>
      </c>
    </row>
    <row r="73" spans="1:15" x14ac:dyDescent="0.25">
      <c r="A73" s="78">
        <v>6</v>
      </c>
      <c r="B73" s="81" t="s">
        <v>61</v>
      </c>
      <c r="C73" s="84" t="s">
        <v>62</v>
      </c>
      <c r="E73" s="10" t="s">
        <v>14</v>
      </c>
      <c r="F73" s="10" t="s">
        <v>10</v>
      </c>
      <c r="G73" s="10"/>
      <c r="H73" s="11">
        <v>16</v>
      </c>
      <c r="I73" s="11">
        <v>0</v>
      </c>
      <c r="J73" s="11"/>
      <c r="K73" s="11">
        <v>16</v>
      </c>
      <c r="L73" s="11">
        <v>0</v>
      </c>
      <c r="M73" s="11">
        <f>K73</f>
        <v>16</v>
      </c>
      <c r="N73" s="12">
        <f t="shared" ref="N73:N80" si="29">(L73/1.5)*1.1</f>
        <v>0</v>
      </c>
      <c r="O73" s="6"/>
    </row>
    <row r="74" spans="1:15" x14ac:dyDescent="0.25">
      <c r="A74" s="79"/>
      <c r="B74" s="82"/>
      <c r="C74" s="85"/>
      <c r="E74" s="10" t="s">
        <v>7</v>
      </c>
      <c r="F74" s="10" t="s">
        <v>10</v>
      </c>
      <c r="G74" s="10"/>
      <c r="H74" s="11">
        <v>0</v>
      </c>
      <c r="I74" s="11">
        <v>60</v>
      </c>
      <c r="J74" s="11">
        <v>1</v>
      </c>
      <c r="K74" s="11">
        <v>0</v>
      </c>
      <c r="L74" s="11">
        <v>60</v>
      </c>
      <c r="M74" s="11">
        <f t="shared" ref="M74:M80" si="30">K74*1.1</f>
        <v>0</v>
      </c>
      <c r="N74" s="12">
        <f t="shared" si="29"/>
        <v>44</v>
      </c>
      <c r="O74" s="6"/>
    </row>
    <row r="75" spans="1:15" x14ac:dyDescent="0.25">
      <c r="A75" s="79"/>
      <c r="B75" s="82"/>
      <c r="C75" s="85"/>
      <c r="E75" s="10" t="s">
        <v>7</v>
      </c>
      <c r="F75" s="10" t="s">
        <v>10</v>
      </c>
      <c r="G75" s="10"/>
      <c r="H75" s="11">
        <v>0</v>
      </c>
      <c r="I75" s="11">
        <v>60</v>
      </c>
      <c r="J75" s="11">
        <v>2</v>
      </c>
      <c r="K75" s="11">
        <v>0</v>
      </c>
      <c r="L75" s="11">
        <v>60</v>
      </c>
      <c r="M75" s="11">
        <f t="shared" si="30"/>
        <v>0</v>
      </c>
      <c r="N75" s="12">
        <f t="shared" si="29"/>
        <v>44</v>
      </c>
      <c r="O75" s="6"/>
    </row>
    <row r="76" spans="1:15" x14ac:dyDescent="0.25">
      <c r="A76" s="79"/>
      <c r="B76" s="82"/>
      <c r="C76" s="85"/>
      <c r="E76" s="10" t="s">
        <v>14</v>
      </c>
      <c r="F76" s="10" t="s">
        <v>59</v>
      </c>
      <c r="G76" s="10"/>
      <c r="H76" s="11">
        <v>16</v>
      </c>
      <c r="I76" s="11">
        <v>0</v>
      </c>
      <c r="J76" s="11"/>
      <c r="K76" s="11">
        <v>16</v>
      </c>
      <c r="L76" s="11">
        <v>0</v>
      </c>
      <c r="M76" s="11">
        <f>K76</f>
        <v>16</v>
      </c>
      <c r="N76" s="12">
        <f t="shared" si="29"/>
        <v>0</v>
      </c>
      <c r="O76" s="6"/>
    </row>
    <row r="77" spans="1:15" x14ac:dyDescent="0.25">
      <c r="A77" s="79"/>
      <c r="B77" s="82"/>
      <c r="C77" s="85"/>
      <c r="E77" s="10" t="s">
        <v>35</v>
      </c>
      <c r="F77" s="10" t="s">
        <v>59</v>
      </c>
      <c r="G77" s="10"/>
      <c r="H77" s="11">
        <v>0</v>
      </c>
      <c r="I77" s="11">
        <v>60</v>
      </c>
      <c r="J77" s="11">
        <v>1</v>
      </c>
      <c r="K77" s="11">
        <v>0</v>
      </c>
      <c r="L77" s="11">
        <v>60</v>
      </c>
      <c r="M77" s="11">
        <f t="shared" si="30"/>
        <v>0</v>
      </c>
      <c r="N77" s="12">
        <f t="shared" si="29"/>
        <v>44</v>
      </c>
      <c r="O77" s="6"/>
    </row>
    <row r="78" spans="1:15" x14ac:dyDescent="0.25">
      <c r="A78" s="79"/>
      <c r="B78" s="82"/>
      <c r="C78" s="85"/>
      <c r="E78" s="10" t="s">
        <v>14</v>
      </c>
      <c r="F78" s="10" t="s">
        <v>60</v>
      </c>
      <c r="G78" s="10"/>
      <c r="H78" s="11">
        <v>16</v>
      </c>
      <c r="I78" s="11">
        <v>0</v>
      </c>
      <c r="J78" s="11"/>
      <c r="K78" s="11">
        <v>16</v>
      </c>
      <c r="L78" s="11">
        <v>0</v>
      </c>
      <c r="M78" s="11">
        <f>K78</f>
        <v>16</v>
      </c>
      <c r="N78" s="12">
        <f t="shared" si="29"/>
        <v>0</v>
      </c>
      <c r="O78" s="6"/>
    </row>
    <row r="79" spans="1:15" x14ac:dyDescent="0.25">
      <c r="A79" s="79"/>
      <c r="B79" s="82"/>
      <c r="C79" s="85"/>
      <c r="E79" s="10" t="s">
        <v>35</v>
      </c>
      <c r="F79" s="10" t="s">
        <v>60</v>
      </c>
      <c r="G79" s="10"/>
      <c r="H79" s="11">
        <v>0</v>
      </c>
      <c r="I79" s="11">
        <v>60</v>
      </c>
      <c r="J79" s="11">
        <v>1</v>
      </c>
      <c r="K79" s="11">
        <v>0</v>
      </c>
      <c r="L79" s="11">
        <v>60</v>
      </c>
      <c r="M79" s="11">
        <f t="shared" si="30"/>
        <v>0</v>
      </c>
      <c r="N79" s="12">
        <f t="shared" si="29"/>
        <v>44</v>
      </c>
      <c r="O79" s="6"/>
    </row>
    <row r="80" spans="1:15" x14ac:dyDescent="0.25">
      <c r="A80" s="79"/>
      <c r="B80" s="82"/>
      <c r="C80" s="85"/>
      <c r="E80" s="10" t="s">
        <v>35</v>
      </c>
      <c r="F80" s="10" t="s">
        <v>60</v>
      </c>
      <c r="G80" s="10"/>
      <c r="H80" s="11">
        <v>0</v>
      </c>
      <c r="I80" s="11">
        <v>60</v>
      </c>
      <c r="J80" s="11">
        <v>2</v>
      </c>
      <c r="K80" s="11">
        <v>0</v>
      </c>
      <c r="L80" s="11">
        <v>60</v>
      </c>
      <c r="M80" s="11">
        <f t="shared" si="30"/>
        <v>0</v>
      </c>
      <c r="N80" s="12">
        <f t="shared" si="29"/>
        <v>44</v>
      </c>
      <c r="O80" s="6"/>
    </row>
    <row r="81" spans="1:15" s="3" customFormat="1" x14ac:dyDescent="0.25">
      <c r="A81" s="80"/>
      <c r="B81" s="83"/>
      <c r="C81" s="86"/>
      <c r="E81" s="4"/>
      <c r="F81" s="4"/>
      <c r="G81" s="4"/>
      <c r="H81" s="5">
        <f>SUM(H73:H80)</f>
        <v>48</v>
      </c>
      <c r="I81" s="5">
        <f>SUM(I73:I80)</f>
        <v>300</v>
      </c>
      <c r="J81" s="5"/>
      <c r="K81" s="5">
        <f>SUM(K73:K80)</f>
        <v>48</v>
      </c>
      <c r="L81" s="5">
        <f>SUM(L73:L80)</f>
        <v>300</v>
      </c>
      <c r="M81" s="5">
        <f t="shared" ref="M81:N81" si="31">SUM(M73:M80)</f>
        <v>48</v>
      </c>
      <c r="N81" s="5">
        <f t="shared" si="31"/>
        <v>220</v>
      </c>
      <c r="O81" s="8">
        <f>M81+N81</f>
        <v>268</v>
      </c>
    </row>
    <row r="82" spans="1:15" ht="33" x14ac:dyDescent="0.25">
      <c r="A82" s="78">
        <v>7</v>
      </c>
      <c r="B82" s="81" t="s">
        <v>69</v>
      </c>
      <c r="C82" s="84" t="s">
        <v>70</v>
      </c>
      <c r="E82" s="10" t="s">
        <v>63</v>
      </c>
      <c r="F82" s="10" t="s">
        <v>17</v>
      </c>
      <c r="G82" s="10"/>
      <c r="H82" s="11">
        <v>13</v>
      </c>
      <c r="I82" s="11">
        <v>47</v>
      </c>
      <c r="J82" s="11"/>
      <c r="K82" s="11">
        <v>13</v>
      </c>
      <c r="L82" s="11">
        <v>47</v>
      </c>
      <c r="M82" s="11">
        <f t="shared" ref="M82" si="32">K82</f>
        <v>13</v>
      </c>
      <c r="N82" s="12">
        <f t="shared" ref="N82:N83" si="33">L82/1.5</f>
        <v>31.333333333333332</v>
      </c>
      <c r="O82" s="6"/>
    </row>
    <row r="83" spans="1:15" x14ac:dyDescent="0.25">
      <c r="A83" s="79"/>
      <c r="B83" s="82"/>
      <c r="C83" s="85"/>
      <c r="E83" s="10" t="s">
        <v>14</v>
      </c>
      <c r="F83" s="10" t="s">
        <v>17</v>
      </c>
      <c r="G83" s="10"/>
      <c r="H83" s="11">
        <v>16</v>
      </c>
      <c r="I83" s="11">
        <v>0</v>
      </c>
      <c r="J83" s="11"/>
      <c r="K83" s="11">
        <v>16</v>
      </c>
      <c r="L83" s="11">
        <v>0</v>
      </c>
      <c r="M83" s="11">
        <f>K83</f>
        <v>16</v>
      </c>
      <c r="N83" s="12">
        <f t="shared" si="33"/>
        <v>0</v>
      </c>
      <c r="O83" s="6"/>
    </row>
    <row r="84" spans="1:15" x14ac:dyDescent="0.25">
      <c r="A84" s="79"/>
      <c r="B84" s="82"/>
      <c r="C84" s="85"/>
      <c r="E84" s="10" t="s">
        <v>7</v>
      </c>
      <c r="F84" s="10" t="s">
        <v>6</v>
      </c>
      <c r="G84" s="10"/>
      <c r="H84" s="11">
        <v>0</v>
      </c>
      <c r="I84" s="11">
        <v>60</v>
      </c>
      <c r="J84" s="11">
        <v>2</v>
      </c>
      <c r="K84" s="11">
        <v>0</v>
      </c>
      <c r="L84" s="11">
        <v>60</v>
      </c>
      <c r="M84" s="11">
        <f t="shared" ref="M84:M85" si="34">K84*1.1</f>
        <v>0</v>
      </c>
      <c r="N84" s="12">
        <f t="shared" ref="N84:N85" si="35">(L84/1.5)*1.1</f>
        <v>44</v>
      </c>
      <c r="O84" s="6"/>
    </row>
    <row r="85" spans="1:15" x14ac:dyDescent="0.25">
      <c r="A85" s="79"/>
      <c r="B85" s="82"/>
      <c r="C85" s="85"/>
      <c r="E85" s="10" t="s">
        <v>39</v>
      </c>
      <c r="F85" s="10" t="s">
        <v>10</v>
      </c>
      <c r="G85" s="10"/>
      <c r="H85" s="11">
        <v>0</v>
      </c>
      <c r="I85" s="11">
        <v>60</v>
      </c>
      <c r="J85" s="11">
        <v>1</v>
      </c>
      <c r="K85" s="11">
        <v>0</v>
      </c>
      <c r="L85" s="11">
        <v>60</v>
      </c>
      <c r="M85" s="11">
        <f t="shared" si="34"/>
        <v>0</v>
      </c>
      <c r="N85" s="12">
        <f t="shared" si="35"/>
        <v>44</v>
      </c>
      <c r="O85" s="6"/>
    </row>
    <row r="86" spans="1:15" ht="33" x14ac:dyDescent="0.25">
      <c r="A86" s="79"/>
      <c r="B86" s="82"/>
      <c r="C86" s="85"/>
      <c r="E86" s="10" t="s">
        <v>65</v>
      </c>
      <c r="F86" s="10" t="s">
        <v>64</v>
      </c>
      <c r="G86" s="10"/>
      <c r="H86" s="11">
        <v>28</v>
      </c>
      <c r="I86" s="11">
        <v>47</v>
      </c>
      <c r="J86" s="11"/>
      <c r="K86" s="11">
        <v>28</v>
      </c>
      <c r="L86" s="11">
        <v>47</v>
      </c>
      <c r="M86" s="11">
        <f t="shared" ref="M86:M87" si="36">K86</f>
        <v>28</v>
      </c>
      <c r="N86" s="12">
        <f t="shared" ref="N86:N88" si="37">L86/1.5</f>
        <v>31.333333333333332</v>
      </c>
      <c r="O86" s="6"/>
    </row>
    <row r="87" spans="1:15" ht="33" x14ac:dyDescent="0.25">
      <c r="A87" s="79"/>
      <c r="B87" s="82"/>
      <c r="C87" s="85"/>
      <c r="E87" s="10" t="s">
        <v>66</v>
      </c>
      <c r="F87" s="10" t="s">
        <v>64</v>
      </c>
      <c r="G87" s="10"/>
      <c r="H87" s="11">
        <v>28</v>
      </c>
      <c r="I87" s="11">
        <v>47</v>
      </c>
      <c r="J87" s="11"/>
      <c r="K87" s="11">
        <v>28</v>
      </c>
      <c r="L87" s="11">
        <v>47</v>
      </c>
      <c r="M87" s="11">
        <f t="shared" si="36"/>
        <v>28</v>
      </c>
      <c r="N87" s="12">
        <f t="shared" si="37"/>
        <v>31.333333333333332</v>
      </c>
      <c r="O87" s="6"/>
    </row>
    <row r="88" spans="1:15" x14ac:dyDescent="0.25">
      <c r="A88" s="79"/>
      <c r="B88" s="82"/>
      <c r="C88" s="85"/>
      <c r="E88" s="10" t="s">
        <v>14</v>
      </c>
      <c r="F88" s="10" t="s">
        <v>64</v>
      </c>
      <c r="G88" s="10"/>
      <c r="H88" s="11">
        <v>16</v>
      </c>
      <c r="I88" s="11">
        <v>0</v>
      </c>
      <c r="J88" s="11"/>
      <c r="K88" s="11">
        <v>16</v>
      </c>
      <c r="L88" s="11">
        <v>0</v>
      </c>
      <c r="M88" s="11">
        <f>K88</f>
        <v>16</v>
      </c>
      <c r="N88" s="12">
        <f t="shared" si="37"/>
        <v>0</v>
      </c>
      <c r="O88" s="6"/>
    </row>
    <row r="89" spans="1:15" x14ac:dyDescent="0.25">
      <c r="A89" s="79"/>
      <c r="B89" s="82"/>
      <c r="C89" s="85"/>
      <c r="E89" s="10" t="s">
        <v>35</v>
      </c>
      <c r="F89" s="10" t="s">
        <v>67</v>
      </c>
      <c r="G89" s="10"/>
      <c r="H89" s="11">
        <v>0</v>
      </c>
      <c r="I89" s="11">
        <v>60</v>
      </c>
      <c r="J89" s="11">
        <v>2</v>
      </c>
      <c r="K89" s="11">
        <v>0</v>
      </c>
      <c r="L89" s="11">
        <v>60</v>
      </c>
      <c r="M89" s="11">
        <f t="shared" ref="M89:M91" si="38">K89*1.1</f>
        <v>0</v>
      </c>
      <c r="N89" s="12">
        <f t="shared" ref="N89:N91" si="39">(L89/1.5)*1.1</f>
        <v>44</v>
      </c>
      <c r="O89" s="6"/>
    </row>
    <row r="90" spans="1:15" x14ac:dyDescent="0.25">
      <c r="A90" s="79"/>
      <c r="B90" s="82"/>
      <c r="C90" s="85"/>
      <c r="E90" s="10" t="s">
        <v>28</v>
      </c>
      <c r="F90" s="10" t="s">
        <v>68</v>
      </c>
      <c r="G90" s="10"/>
      <c r="H90" s="11">
        <v>0</v>
      </c>
      <c r="I90" s="11">
        <v>60</v>
      </c>
      <c r="J90" s="11">
        <v>1</v>
      </c>
      <c r="K90" s="11">
        <v>0</v>
      </c>
      <c r="L90" s="11">
        <v>60</v>
      </c>
      <c r="M90" s="11">
        <f t="shared" si="38"/>
        <v>0</v>
      </c>
      <c r="N90" s="12">
        <f t="shared" si="39"/>
        <v>44</v>
      </c>
      <c r="O90" s="6"/>
    </row>
    <row r="91" spans="1:15" x14ac:dyDescent="0.25">
      <c r="A91" s="79"/>
      <c r="B91" s="82"/>
      <c r="C91" s="85"/>
      <c r="E91" s="10" t="s">
        <v>28</v>
      </c>
      <c r="F91" s="10" t="s">
        <v>68</v>
      </c>
      <c r="G91" s="10"/>
      <c r="H91" s="11">
        <v>0</v>
      </c>
      <c r="I91" s="11">
        <v>60</v>
      </c>
      <c r="J91" s="11">
        <v>2</v>
      </c>
      <c r="K91" s="11">
        <v>0</v>
      </c>
      <c r="L91" s="11">
        <v>60</v>
      </c>
      <c r="M91" s="11">
        <f t="shared" si="38"/>
        <v>0</v>
      </c>
      <c r="N91" s="12">
        <f t="shared" si="39"/>
        <v>44</v>
      </c>
      <c r="O91" s="6"/>
    </row>
    <row r="92" spans="1:15" s="3" customFormat="1" x14ac:dyDescent="0.25">
      <c r="A92" s="80"/>
      <c r="B92" s="83"/>
      <c r="C92" s="86"/>
      <c r="E92" s="4"/>
      <c r="F92" s="4"/>
      <c r="G92" s="4"/>
      <c r="H92" s="5">
        <f>SUM(H82:H91)</f>
        <v>101</v>
      </c>
      <c r="I92" s="5">
        <f>SUM(I82:I91)</f>
        <v>441</v>
      </c>
      <c r="J92" s="5"/>
      <c r="K92" s="5">
        <f>SUM(K82:K91)</f>
        <v>101</v>
      </c>
      <c r="L92" s="5">
        <f>SUM(L82:L91)</f>
        <v>441</v>
      </c>
      <c r="M92" s="5">
        <f t="shared" ref="M92:N92" si="40">SUM(M82:M91)</f>
        <v>101</v>
      </c>
      <c r="N92" s="5">
        <f t="shared" si="40"/>
        <v>314</v>
      </c>
      <c r="O92" s="8">
        <f>M92+N92</f>
        <v>415</v>
      </c>
    </row>
    <row r="93" spans="1:15" ht="33" x14ac:dyDescent="0.25">
      <c r="A93" s="78">
        <v>8</v>
      </c>
      <c r="B93" s="81" t="s">
        <v>71</v>
      </c>
      <c r="C93" s="84" t="s">
        <v>72</v>
      </c>
      <c r="E93" s="10" t="s">
        <v>40</v>
      </c>
      <c r="F93" s="10" t="s">
        <v>17</v>
      </c>
      <c r="G93" s="10"/>
      <c r="H93" s="11">
        <v>13</v>
      </c>
      <c r="I93" s="11">
        <v>47</v>
      </c>
      <c r="J93" s="11"/>
      <c r="K93" s="11">
        <v>13</v>
      </c>
      <c r="L93" s="11">
        <v>47</v>
      </c>
      <c r="M93" s="11">
        <f t="shared" ref="M93:M94" si="41">K93</f>
        <v>13</v>
      </c>
      <c r="N93" s="12">
        <f t="shared" ref="N93:N94" si="42">L93/1.5</f>
        <v>31.333333333333332</v>
      </c>
      <c r="O93" s="6"/>
    </row>
    <row r="94" spans="1:15" x14ac:dyDescent="0.25">
      <c r="A94" s="79"/>
      <c r="B94" s="82"/>
      <c r="C94" s="85"/>
      <c r="E94" s="10" t="s">
        <v>41</v>
      </c>
      <c r="F94" s="10" t="s">
        <v>17</v>
      </c>
      <c r="G94" s="10"/>
      <c r="H94" s="11">
        <v>31</v>
      </c>
      <c r="I94" s="11">
        <v>29</v>
      </c>
      <c r="J94" s="11"/>
      <c r="K94" s="11">
        <v>31</v>
      </c>
      <c r="L94" s="11">
        <v>29</v>
      </c>
      <c r="M94" s="11">
        <f t="shared" si="41"/>
        <v>31</v>
      </c>
      <c r="N94" s="12">
        <f t="shared" si="42"/>
        <v>19.333333333333332</v>
      </c>
      <c r="O94" s="6"/>
    </row>
    <row r="95" spans="1:15" x14ac:dyDescent="0.25">
      <c r="A95" s="79"/>
      <c r="B95" s="82"/>
      <c r="C95" s="85"/>
      <c r="E95" s="10" t="s">
        <v>20</v>
      </c>
      <c r="F95" s="10" t="s">
        <v>32</v>
      </c>
      <c r="G95" s="10"/>
      <c r="H95" s="11">
        <v>60</v>
      </c>
      <c r="I95" s="11">
        <v>0</v>
      </c>
      <c r="J95" s="11"/>
      <c r="K95" s="11">
        <v>60</v>
      </c>
      <c r="L95" s="11">
        <v>0</v>
      </c>
      <c r="M95" s="11">
        <f t="shared" ref="M95:M97" si="43">K95*1.1</f>
        <v>66</v>
      </c>
      <c r="N95" s="12">
        <f t="shared" ref="N95:N97" si="44">(L95/1.5)*1.1</f>
        <v>0</v>
      </c>
      <c r="O95" s="6"/>
    </row>
    <row r="96" spans="1:15" x14ac:dyDescent="0.25">
      <c r="A96" s="79"/>
      <c r="B96" s="82"/>
      <c r="C96" s="85"/>
      <c r="E96" s="10" t="s">
        <v>21</v>
      </c>
      <c r="F96" s="10" t="s">
        <v>32</v>
      </c>
      <c r="G96" s="10"/>
      <c r="H96" s="11">
        <v>30</v>
      </c>
      <c r="I96" s="11">
        <v>0</v>
      </c>
      <c r="J96" s="11"/>
      <c r="K96" s="11">
        <v>30</v>
      </c>
      <c r="L96" s="11">
        <v>0</v>
      </c>
      <c r="M96" s="11">
        <f t="shared" si="43"/>
        <v>33</v>
      </c>
      <c r="N96" s="12">
        <f t="shared" si="44"/>
        <v>0</v>
      </c>
      <c r="O96" s="6"/>
    </row>
    <row r="97" spans="1:15" x14ac:dyDescent="0.25">
      <c r="A97" s="79"/>
      <c r="B97" s="82"/>
      <c r="C97" s="85"/>
      <c r="E97" s="10" t="s">
        <v>20</v>
      </c>
      <c r="F97" s="10" t="s">
        <v>33</v>
      </c>
      <c r="G97" s="10"/>
      <c r="H97" s="11">
        <v>60</v>
      </c>
      <c r="I97" s="11">
        <v>0</v>
      </c>
      <c r="J97" s="11"/>
      <c r="K97" s="11">
        <v>60</v>
      </c>
      <c r="L97" s="11">
        <v>0</v>
      </c>
      <c r="M97" s="11">
        <f t="shared" si="43"/>
        <v>66</v>
      </c>
      <c r="N97" s="12">
        <f t="shared" si="44"/>
        <v>0</v>
      </c>
      <c r="O97" s="6"/>
    </row>
    <row r="98" spans="1:15" x14ac:dyDescent="0.25">
      <c r="A98" s="79"/>
      <c r="B98" s="82"/>
      <c r="C98" s="85"/>
      <c r="E98" s="10" t="s">
        <v>42</v>
      </c>
      <c r="F98" s="10" t="s">
        <v>11</v>
      </c>
      <c r="G98" s="10"/>
      <c r="H98" s="11">
        <v>16</v>
      </c>
      <c r="I98" s="11">
        <v>0</v>
      </c>
      <c r="J98" s="11"/>
      <c r="K98" s="11">
        <v>16</v>
      </c>
      <c r="L98" s="11">
        <v>0</v>
      </c>
      <c r="M98" s="11">
        <f>K98</f>
        <v>16</v>
      </c>
      <c r="N98" s="12">
        <f t="shared" ref="N98:N99" si="45">L98/1.5</f>
        <v>0</v>
      </c>
      <c r="O98" s="6"/>
    </row>
    <row r="99" spans="1:15" x14ac:dyDescent="0.25">
      <c r="A99" s="79"/>
      <c r="B99" s="82"/>
      <c r="C99" s="85"/>
      <c r="E99" s="10" t="s">
        <v>43</v>
      </c>
      <c r="F99" s="10" t="s">
        <v>11</v>
      </c>
      <c r="G99" s="10"/>
      <c r="H99" s="11">
        <v>0</v>
      </c>
      <c r="I99" s="11">
        <v>60</v>
      </c>
      <c r="J99" s="11"/>
      <c r="K99" s="11">
        <v>0</v>
      </c>
      <c r="L99" s="11">
        <v>60</v>
      </c>
      <c r="M99" s="11">
        <f t="shared" ref="M99" si="46">K99</f>
        <v>0</v>
      </c>
      <c r="N99" s="12">
        <f t="shared" si="45"/>
        <v>40</v>
      </c>
      <c r="O99" s="6"/>
    </row>
    <row r="100" spans="1:15" s="3" customFormat="1" x14ac:dyDescent="0.25">
      <c r="A100" s="80"/>
      <c r="B100" s="83"/>
      <c r="C100" s="86"/>
      <c r="E100" s="4"/>
      <c r="F100" s="4"/>
      <c r="G100" s="4"/>
      <c r="H100" s="5">
        <f>SUM(H93:H99)</f>
        <v>210</v>
      </c>
      <c r="I100" s="5">
        <f>SUM(I93:I99)</f>
        <v>136</v>
      </c>
      <c r="J100" s="5"/>
      <c r="K100" s="5">
        <f>SUM(K93:K99)</f>
        <v>210</v>
      </c>
      <c r="L100" s="5">
        <f>SUM(L93:L99)</f>
        <v>136</v>
      </c>
      <c r="M100" s="5">
        <f t="shared" ref="M100:N100" si="47">SUM(M93:M99)</f>
        <v>225</v>
      </c>
      <c r="N100" s="5">
        <f t="shared" si="47"/>
        <v>90.666666666666657</v>
      </c>
      <c r="O100" s="8">
        <f>M100+N100</f>
        <v>315.66666666666663</v>
      </c>
    </row>
    <row r="101" spans="1:15" x14ac:dyDescent="0.25">
      <c r="A101" s="78">
        <v>9</v>
      </c>
      <c r="B101" s="81" t="s">
        <v>78</v>
      </c>
      <c r="C101" s="84" t="s">
        <v>79</v>
      </c>
      <c r="E101" s="10" t="s">
        <v>39</v>
      </c>
      <c r="F101" s="10" t="s">
        <v>10</v>
      </c>
      <c r="G101" s="10"/>
      <c r="H101" s="11">
        <v>0</v>
      </c>
      <c r="I101" s="11">
        <v>60</v>
      </c>
      <c r="J101" s="11">
        <v>2</v>
      </c>
      <c r="K101" s="11">
        <v>0</v>
      </c>
      <c r="L101" s="11">
        <v>60</v>
      </c>
      <c r="M101" s="11">
        <f t="shared" ref="M101:M106" si="48">K101*1.1</f>
        <v>0</v>
      </c>
      <c r="N101" s="12">
        <f t="shared" ref="N101:N105" si="49">(L101/1.5)*1.1</f>
        <v>44</v>
      </c>
      <c r="O101" s="6"/>
    </row>
    <row r="102" spans="1:15" x14ac:dyDescent="0.25">
      <c r="A102" s="79"/>
      <c r="B102" s="82"/>
      <c r="C102" s="85"/>
      <c r="E102" s="10" t="s">
        <v>14</v>
      </c>
      <c r="F102" s="10" t="s">
        <v>33</v>
      </c>
      <c r="G102" s="10"/>
      <c r="H102" s="11">
        <v>16</v>
      </c>
      <c r="I102" s="11">
        <v>0</v>
      </c>
      <c r="J102" s="11"/>
      <c r="K102" s="11">
        <v>16</v>
      </c>
      <c r="L102" s="11">
        <v>0</v>
      </c>
      <c r="M102" s="11">
        <f>K102</f>
        <v>16</v>
      </c>
      <c r="N102" s="12">
        <f t="shared" si="49"/>
        <v>0</v>
      </c>
      <c r="O102" s="6"/>
    </row>
    <row r="103" spans="1:15" x14ac:dyDescent="0.25">
      <c r="A103" s="79"/>
      <c r="B103" s="82"/>
      <c r="C103" s="85"/>
      <c r="E103" s="10" t="s">
        <v>7</v>
      </c>
      <c r="F103" s="10" t="s">
        <v>33</v>
      </c>
      <c r="G103" s="10"/>
      <c r="H103" s="11">
        <v>0</v>
      </c>
      <c r="I103" s="11">
        <v>60</v>
      </c>
      <c r="J103" s="11">
        <v>1</v>
      </c>
      <c r="K103" s="11">
        <v>0</v>
      </c>
      <c r="L103" s="11">
        <v>60</v>
      </c>
      <c r="M103" s="11">
        <f t="shared" si="48"/>
        <v>0</v>
      </c>
      <c r="N103" s="12">
        <f t="shared" si="49"/>
        <v>44</v>
      </c>
      <c r="O103" s="6"/>
    </row>
    <row r="104" spans="1:15" x14ac:dyDescent="0.25">
      <c r="A104" s="79"/>
      <c r="B104" s="82"/>
      <c r="C104" s="85"/>
      <c r="E104" s="10" t="s">
        <v>7</v>
      </c>
      <c r="F104" s="10" t="s">
        <v>33</v>
      </c>
      <c r="G104" s="10"/>
      <c r="H104" s="11">
        <v>0</v>
      </c>
      <c r="I104" s="11">
        <v>60</v>
      </c>
      <c r="J104" s="11">
        <v>2</v>
      </c>
      <c r="K104" s="11">
        <v>0</v>
      </c>
      <c r="L104" s="11">
        <v>60</v>
      </c>
      <c r="M104" s="11">
        <f t="shared" si="48"/>
        <v>0</v>
      </c>
      <c r="N104" s="12">
        <f t="shared" si="49"/>
        <v>44</v>
      </c>
      <c r="O104" s="6"/>
    </row>
    <row r="105" spans="1:15" x14ac:dyDescent="0.25">
      <c r="A105" s="79"/>
      <c r="B105" s="82"/>
      <c r="C105" s="85"/>
      <c r="E105" s="10" t="s">
        <v>74</v>
      </c>
      <c r="F105" s="10" t="s">
        <v>73</v>
      </c>
      <c r="G105" s="10"/>
      <c r="H105" s="11">
        <v>45</v>
      </c>
      <c r="I105" s="11">
        <v>0</v>
      </c>
      <c r="J105" s="11"/>
      <c r="K105" s="11">
        <v>45</v>
      </c>
      <c r="L105" s="11">
        <v>0</v>
      </c>
      <c r="M105" s="11">
        <f t="shared" si="48"/>
        <v>49.500000000000007</v>
      </c>
      <c r="N105" s="12">
        <f t="shared" si="49"/>
        <v>0</v>
      </c>
      <c r="O105" s="6"/>
    </row>
    <row r="106" spans="1:15" x14ac:dyDescent="0.25">
      <c r="A106" s="79"/>
      <c r="B106" s="82"/>
      <c r="C106" s="85"/>
      <c r="E106" s="10" t="s">
        <v>12</v>
      </c>
      <c r="F106" s="10" t="s">
        <v>56</v>
      </c>
      <c r="G106" s="10"/>
      <c r="H106" s="11">
        <v>30</v>
      </c>
      <c r="I106" s="11">
        <v>0</v>
      </c>
      <c r="J106" s="11"/>
      <c r="K106" s="11">
        <v>30</v>
      </c>
      <c r="L106" s="11">
        <v>0</v>
      </c>
      <c r="M106" s="11">
        <f t="shared" si="48"/>
        <v>33</v>
      </c>
      <c r="N106" s="12">
        <f t="shared" ref="N106:N110" si="50">L106/1.5</f>
        <v>0</v>
      </c>
      <c r="O106" s="6"/>
    </row>
    <row r="107" spans="1:15" x14ac:dyDescent="0.25">
      <c r="A107" s="79"/>
      <c r="B107" s="82"/>
      <c r="C107" s="85"/>
      <c r="E107" s="10" t="s">
        <v>75</v>
      </c>
      <c r="F107" s="10" t="s">
        <v>56</v>
      </c>
      <c r="G107" s="10"/>
      <c r="H107" s="11">
        <v>60</v>
      </c>
      <c r="I107" s="11">
        <v>0</v>
      </c>
      <c r="J107" s="11"/>
      <c r="K107" s="11">
        <v>60</v>
      </c>
      <c r="L107" s="11">
        <v>0</v>
      </c>
      <c r="M107" s="11">
        <f t="shared" ref="M106:M110" si="51">K107</f>
        <v>60</v>
      </c>
      <c r="N107" s="12">
        <f t="shared" si="50"/>
        <v>0</v>
      </c>
      <c r="O107" s="6"/>
    </row>
    <row r="108" spans="1:15" x14ac:dyDescent="0.25">
      <c r="A108" s="79"/>
      <c r="B108" s="82"/>
      <c r="C108" s="85"/>
      <c r="E108" s="10" t="s">
        <v>14</v>
      </c>
      <c r="F108" s="10" t="s">
        <v>56</v>
      </c>
      <c r="G108" s="10"/>
      <c r="H108" s="11">
        <v>16</v>
      </c>
      <c r="I108" s="11">
        <v>0</v>
      </c>
      <c r="J108" s="11"/>
      <c r="K108" s="11">
        <v>16</v>
      </c>
      <c r="L108" s="11">
        <v>0</v>
      </c>
      <c r="M108" s="11">
        <f>K108</f>
        <v>16</v>
      </c>
      <c r="N108" s="12">
        <f t="shared" si="50"/>
        <v>0</v>
      </c>
      <c r="O108" s="6"/>
    </row>
    <row r="109" spans="1:15" x14ac:dyDescent="0.25">
      <c r="A109" s="79"/>
      <c r="B109" s="82"/>
      <c r="C109" s="85"/>
      <c r="E109" s="10" t="s">
        <v>76</v>
      </c>
      <c r="F109" s="10" t="s">
        <v>56</v>
      </c>
      <c r="G109" s="10"/>
      <c r="H109" s="11">
        <v>0</v>
      </c>
      <c r="I109" s="11">
        <v>60</v>
      </c>
      <c r="J109" s="11"/>
      <c r="K109" s="11">
        <v>0</v>
      </c>
      <c r="L109" s="11">
        <v>60</v>
      </c>
      <c r="M109" s="11">
        <f t="shared" si="51"/>
        <v>0</v>
      </c>
      <c r="N109" s="12">
        <f t="shared" si="50"/>
        <v>40</v>
      </c>
      <c r="O109" s="6"/>
    </row>
    <row r="110" spans="1:15" x14ac:dyDescent="0.25">
      <c r="A110" s="79"/>
      <c r="B110" s="82"/>
      <c r="C110" s="85"/>
      <c r="E110" s="10" t="s">
        <v>77</v>
      </c>
      <c r="F110" s="10" t="s">
        <v>56</v>
      </c>
      <c r="G110" s="10"/>
      <c r="H110" s="11">
        <v>0</v>
      </c>
      <c r="I110" s="11">
        <v>90</v>
      </c>
      <c r="J110" s="11"/>
      <c r="K110" s="11">
        <v>0</v>
      </c>
      <c r="L110" s="11">
        <v>90</v>
      </c>
      <c r="M110" s="11">
        <f t="shared" si="51"/>
        <v>0</v>
      </c>
      <c r="N110" s="12">
        <f t="shared" si="50"/>
        <v>60</v>
      </c>
      <c r="O110" s="6"/>
    </row>
    <row r="111" spans="1:15" s="3" customFormat="1" x14ac:dyDescent="0.25">
      <c r="A111" s="80"/>
      <c r="B111" s="83"/>
      <c r="C111" s="86"/>
      <c r="E111" s="4"/>
      <c r="F111" s="4"/>
      <c r="G111" s="4"/>
      <c r="H111" s="5">
        <f>SUM(H101:H110)</f>
        <v>167</v>
      </c>
      <c r="I111" s="5">
        <f>SUM(I101:I110)</f>
        <v>330</v>
      </c>
      <c r="J111" s="5"/>
      <c r="K111" s="5">
        <f>SUM(K101:K110)</f>
        <v>167</v>
      </c>
      <c r="L111" s="5">
        <f>SUM(L101:L110)</f>
        <v>330</v>
      </c>
      <c r="M111" s="5">
        <f t="shared" ref="M111:N111" si="52">SUM(M101:M110)</f>
        <v>174.5</v>
      </c>
      <c r="N111" s="5">
        <f t="shared" si="52"/>
        <v>232</v>
      </c>
      <c r="O111" s="8">
        <f>M111+N111</f>
        <v>406.5</v>
      </c>
    </row>
    <row r="112" spans="1:15" x14ac:dyDescent="0.25">
      <c r="A112" s="78">
        <v>10</v>
      </c>
      <c r="B112" s="81" t="s">
        <v>84</v>
      </c>
      <c r="C112" s="84" t="s">
        <v>85</v>
      </c>
      <c r="E112" s="10" t="s">
        <v>14</v>
      </c>
      <c r="F112" s="10" t="s">
        <v>32</v>
      </c>
      <c r="G112" s="10"/>
      <c r="H112" s="11">
        <v>16</v>
      </c>
      <c r="I112" s="11">
        <v>0</v>
      </c>
      <c r="J112" s="11"/>
      <c r="K112" s="11">
        <v>16</v>
      </c>
      <c r="L112" s="11">
        <v>0</v>
      </c>
      <c r="M112" s="11">
        <f>K112</f>
        <v>16</v>
      </c>
      <c r="N112" s="12">
        <f t="shared" ref="N112:N114" si="53">(L112/1.5)*1.1</f>
        <v>0</v>
      </c>
      <c r="O112" s="6"/>
    </row>
    <row r="113" spans="1:15" x14ac:dyDescent="0.25">
      <c r="A113" s="79"/>
      <c r="B113" s="82"/>
      <c r="C113" s="85"/>
      <c r="E113" s="10" t="s">
        <v>39</v>
      </c>
      <c r="F113" s="10" t="s">
        <v>32</v>
      </c>
      <c r="G113" s="10"/>
      <c r="H113" s="11">
        <v>0</v>
      </c>
      <c r="I113" s="11">
        <v>60</v>
      </c>
      <c r="J113" s="11">
        <v>1</v>
      </c>
      <c r="K113" s="11">
        <v>0</v>
      </c>
      <c r="L113" s="11">
        <v>60</v>
      </c>
      <c r="M113" s="11">
        <f t="shared" ref="M113:M114" si="54">K113*1.1</f>
        <v>0</v>
      </c>
      <c r="N113" s="12">
        <f t="shared" si="53"/>
        <v>44</v>
      </c>
      <c r="O113" s="6"/>
    </row>
    <row r="114" spans="1:15" x14ac:dyDescent="0.25">
      <c r="A114" s="79"/>
      <c r="B114" s="82"/>
      <c r="C114" s="85"/>
      <c r="E114" s="10" t="s">
        <v>39</v>
      </c>
      <c r="F114" s="10" t="s">
        <v>32</v>
      </c>
      <c r="G114" s="10"/>
      <c r="H114" s="11">
        <v>0</v>
      </c>
      <c r="I114" s="11">
        <v>60</v>
      </c>
      <c r="J114" s="11">
        <v>2</v>
      </c>
      <c r="K114" s="11">
        <v>0</v>
      </c>
      <c r="L114" s="11">
        <v>60</v>
      </c>
      <c r="M114" s="11">
        <f t="shared" si="54"/>
        <v>0</v>
      </c>
      <c r="N114" s="12">
        <f t="shared" si="53"/>
        <v>44</v>
      </c>
      <c r="O114" s="6"/>
    </row>
    <row r="115" spans="1:15" x14ac:dyDescent="0.25">
      <c r="A115" s="79"/>
      <c r="B115" s="82"/>
      <c r="C115" s="85"/>
      <c r="E115" s="10" t="s">
        <v>76</v>
      </c>
      <c r="F115" s="10" t="s">
        <v>11</v>
      </c>
      <c r="G115" s="10"/>
      <c r="H115" s="11">
        <v>0</v>
      </c>
      <c r="I115" s="11">
        <v>60</v>
      </c>
      <c r="J115" s="11"/>
      <c r="K115" s="11">
        <v>0</v>
      </c>
      <c r="L115" s="11">
        <v>60</v>
      </c>
      <c r="M115" s="11">
        <f t="shared" ref="M115:M116" si="55">K115</f>
        <v>0</v>
      </c>
      <c r="N115" s="12">
        <f t="shared" ref="N115:N116" si="56">L115/1.5</f>
        <v>40</v>
      </c>
      <c r="O115" s="6"/>
    </row>
    <row r="116" spans="1:15" x14ac:dyDescent="0.25">
      <c r="A116" s="79"/>
      <c r="B116" s="82"/>
      <c r="C116" s="85"/>
      <c r="E116" s="10" t="s">
        <v>80</v>
      </c>
      <c r="F116" s="10" t="s">
        <v>11</v>
      </c>
      <c r="G116" s="10"/>
      <c r="H116" s="11">
        <v>0</v>
      </c>
      <c r="I116" s="11">
        <v>60</v>
      </c>
      <c r="J116" s="11"/>
      <c r="K116" s="11">
        <v>0</v>
      </c>
      <c r="L116" s="11">
        <v>60</v>
      </c>
      <c r="M116" s="11">
        <f t="shared" si="55"/>
        <v>0</v>
      </c>
      <c r="N116" s="12">
        <f t="shared" si="56"/>
        <v>40</v>
      </c>
      <c r="O116" s="6"/>
    </row>
    <row r="117" spans="1:15" x14ac:dyDescent="0.25">
      <c r="A117" s="79"/>
      <c r="B117" s="82"/>
      <c r="C117" s="85"/>
      <c r="E117" s="10" t="s">
        <v>35</v>
      </c>
      <c r="F117" s="10" t="s">
        <v>81</v>
      </c>
      <c r="G117" s="10"/>
      <c r="H117" s="11">
        <v>0</v>
      </c>
      <c r="I117" s="11">
        <v>60</v>
      </c>
      <c r="J117" s="11">
        <v>2</v>
      </c>
      <c r="K117" s="11">
        <v>0</v>
      </c>
      <c r="L117" s="11">
        <v>60</v>
      </c>
      <c r="M117" s="11">
        <f>K117*1.1</f>
        <v>0</v>
      </c>
      <c r="N117" s="12">
        <f>(L117/1.5)*1.1</f>
        <v>44</v>
      </c>
      <c r="O117" s="6"/>
    </row>
    <row r="118" spans="1:15" x14ac:dyDescent="0.25">
      <c r="A118" s="79"/>
      <c r="B118" s="82"/>
      <c r="C118" s="85"/>
      <c r="E118" s="10" t="s">
        <v>76</v>
      </c>
      <c r="F118" s="10" t="s">
        <v>48</v>
      </c>
      <c r="G118" s="10"/>
      <c r="H118" s="11">
        <v>0</v>
      </c>
      <c r="I118" s="11">
        <v>60</v>
      </c>
      <c r="J118" s="11">
        <v>1</v>
      </c>
      <c r="K118" s="11">
        <v>0</v>
      </c>
      <c r="L118" s="11">
        <v>60</v>
      </c>
      <c r="M118" s="11">
        <f t="shared" ref="M118:M119" si="57">K118</f>
        <v>0</v>
      </c>
      <c r="N118" s="12">
        <f t="shared" ref="N118:N119" si="58">L118/1.5</f>
        <v>40</v>
      </c>
      <c r="O118" s="6"/>
    </row>
    <row r="119" spans="1:15" x14ac:dyDescent="0.25">
      <c r="A119" s="79"/>
      <c r="B119" s="82"/>
      <c r="C119" s="85"/>
      <c r="E119" s="10" t="s">
        <v>80</v>
      </c>
      <c r="F119" s="10" t="s">
        <v>48</v>
      </c>
      <c r="G119" s="10"/>
      <c r="H119" s="11">
        <v>0</v>
      </c>
      <c r="I119" s="11">
        <v>90</v>
      </c>
      <c r="J119" s="11">
        <v>2</v>
      </c>
      <c r="K119" s="11">
        <v>0</v>
      </c>
      <c r="L119" s="11">
        <v>90</v>
      </c>
      <c r="M119" s="11">
        <f t="shared" si="57"/>
        <v>0</v>
      </c>
      <c r="N119" s="12">
        <f t="shared" si="58"/>
        <v>60</v>
      </c>
      <c r="O119" s="6"/>
    </row>
    <row r="120" spans="1:15" x14ac:dyDescent="0.25">
      <c r="A120" s="79"/>
      <c r="B120" s="82"/>
      <c r="C120" s="85"/>
      <c r="E120" s="10" t="s">
        <v>28</v>
      </c>
      <c r="F120" s="10" t="s">
        <v>82</v>
      </c>
      <c r="G120" s="10"/>
      <c r="H120" s="11">
        <v>0</v>
      </c>
      <c r="I120" s="11">
        <v>60</v>
      </c>
      <c r="J120" s="11">
        <v>1</v>
      </c>
      <c r="K120" s="11">
        <v>0</v>
      </c>
      <c r="L120" s="11">
        <v>60</v>
      </c>
      <c r="M120" s="11">
        <f t="shared" ref="M120:M121" si="59">K120*1.1</f>
        <v>0</v>
      </c>
      <c r="N120" s="12">
        <f t="shared" ref="N120:N121" si="60">(L120/1.5)*1.1</f>
        <v>44</v>
      </c>
      <c r="O120" s="6"/>
    </row>
    <row r="121" spans="1:15" x14ac:dyDescent="0.25">
      <c r="A121" s="79"/>
      <c r="B121" s="82"/>
      <c r="C121" s="85"/>
      <c r="E121" s="10" t="s">
        <v>28</v>
      </c>
      <c r="F121" s="10" t="s">
        <v>82</v>
      </c>
      <c r="G121" s="10"/>
      <c r="H121" s="11">
        <v>0</v>
      </c>
      <c r="I121" s="11">
        <v>60</v>
      </c>
      <c r="J121" s="11">
        <v>2</v>
      </c>
      <c r="K121" s="11">
        <v>0</v>
      </c>
      <c r="L121" s="11">
        <v>60</v>
      </c>
      <c r="M121" s="11">
        <f t="shared" si="59"/>
        <v>0</v>
      </c>
      <c r="N121" s="12">
        <f t="shared" si="60"/>
        <v>44</v>
      </c>
      <c r="O121" s="6"/>
    </row>
    <row r="122" spans="1:15" x14ac:dyDescent="0.25">
      <c r="A122" s="79"/>
      <c r="B122" s="82"/>
      <c r="C122" s="85"/>
      <c r="E122" s="10" t="s">
        <v>16</v>
      </c>
      <c r="F122" s="10" t="s">
        <v>83</v>
      </c>
      <c r="G122" s="10"/>
      <c r="H122" s="11">
        <v>45</v>
      </c>
      <c r="I122" s="11">
        <v>0</v>
      </c>
      <c r="J122" s="11"/>
      <c r="K122" s="11">
        <v>45</v>
      </c>
      <c r="L122" s="11">
        <v>0</v>
      </c>
      <c r="M122" s="11">
        <f>K122</f>
        <v>45</v>
      </c>
      <c r="N122" s="12">
        <f>L122/1.5</f>
        <v>0</v>
      </c>
      <c r="O122" s="6"/>
    </row>
    <row r="123" spans="1:15" s="3" customFormat="1" x14ac:dyDescent="0.25">
      <c r="A123" s="80"/>
      <c r="B123" s="83"/>
      <c r="C123" s="86"/>
      <c r="E123" s="4"/>
      <c r="F123" s="4"/>
      <c r="G123" s="4"/>
      <c r="H123" s="5">
        <f>SUM(H112:H122)</f>
        <v>61</v>
      </c>
      <c r="I123" s="5">
        <f>SUM(I112:I122)</f>
        <v>570</v>
      </c>
      <c r="J123" s="5"/>
      <c r="K123" s="5">
        <f>SUM(K112:K122)</f>
        <v>61</v>
      </c>
      <c r="L123" s="5">
        <f>SUM(L112:L122)</f>
        <v>570</v>
      </c>
      <c r="M123" s="5">
        <f t="shared" ref="M123:N123" si="61">SUM(M112:M122)</f>
        <v>61</v>
      </c>
      <c r="N123" s="5">
        <f t="shared" si="61"/>
        <v>400</v>
      </c>
      <c r="O123" s="8">
        <f>M123+N123</f>
        <v>461</v>
      </c>
    </row>
    <row r="124" spans="1:15" x14ac:dyDescent="0.25">
      <c r="A124" s="78">
        <v>11</v>
      </c>
      <c r="B124" s="81" t="s">
        <v>89</v>
      </c>
      <c r="C124" s="84" t="s">
        <v>90</v>
      </c>
      <c r="E124" s="10" t="s">
        <v>7</v>
      </c>
      <c r="F124" s="10" t="s">
        <v>32</v>
      </c>
      <c r="G124" s="10"/>
      <c r="H124" s="11">
        <v>0</v>
      </c>
      <c r="I124" s="11">
        <v>60</v>
      </c>
      <c r="J124" s="11">
        <v>1</v>
      </c>
      <c r="K124" s="11">
        <v>0</v>
      </c>
      <c r="L124" s="11">
        <v>60</v>
      </c>
      <c r="M124" s="11">
        <f t="shared" ref="M124:M128" si="62">K124*1.1</f>
        <v>0</v>
      </c>
      <c r="N124" s="12">
        <f t="shared" ref="N124:N128" si="63">(L124/1.5)*1.1</f>
        <v>44</v>
      </c>
      <c r="O124" s="6"/>
    </row>
    <row r="125" spans="1:15" x14ac:dyDescent="0.25">
      <c r="A125" s="79"/>
      <c r="B125" s="82"/>
      <c r="C125" s="85"/>
      <c r="E125" s="10" t="s">
        <v>7</v>
      </c>
      <c r="F125" s="10" t="s">
        <v>32</v>
      </c>
      <c r="G125" s="10"/>
      <c r="H125" s="11">
        <v>0</v>
      </c>
      <c r="I125" s="11">
        <v>60</v>
      </c>
      <c r="J125" s="11">
        <v>2</v>
      </c>
      <c r="K125" s="11">
        <v>0</v>
      </c>
      <c r="L125" s="11">
        <v>60</v>
      </c>
      <c r="M125" s="11">
        <f t="shared" si="62"/>
        <v>0</v>
      </c>
      <c r="N125" s="12">
        <f t="shared" si="63"/>
        <v>44</v>
      </c>
      <c r="O125" s="6"/>
    </row>
    <row r="126" spans="1:15" x14ac:dyDescent="0.25">
      <c r="A126" s="79"/>
      <c r="B126" s="82"/>
      <c r="C126" s="85"/>
      <c r="E126" s="10" t="s">
        <v>7</v>
      </c>
      <c r="F126" s="10" t="s">
        <v>8</v>
      </c>
      <c r="G126" s="10"/>
      <c r="H126" s="11">
        <v>0</v>
      </c>
      <c r="I126" s="11">
        <v>60</v>
      </c>
      <c r="J126" s="11">
        <v>1</v>
      </c>
      <c r="K126" s="11">
        <v>0</v>
      </c>
      <c r="L126" s="11">
        <v>60</v>
      </c>
      <c r="M126" s="11">
        <f t="shared" si="62"/>
        <v>0</v>
      </c>
      <c r="N126" s="12">
        <f t="shared" si="63"/>
        <v>44</v>
      </c>
      <c r="O126" s="6"/>
    </row>
    <row r="127" spans="1:15" x14ac:dyDescent="0.25">
      <c r="A127" s="79"/>
      <c r="B127" s="82"/>
      <c r="C127" s="85"/>
      <c r="E127" s="10" t="s">
        <v>7</v>
      </c>
      <c r="F127" s="10" t="s">
        <v>8</v>
      </c>
      <c r="G127" s="10"/>
      <c r="H127" s="11">
        <v>0</v>
      </c>
      <c r="I127" s="11">
        <v>60</v>
      </c>
      <c r="J127" s="11">
        <v>2</v>
      </c>
      <c r="K127" s="11">
        <v>0</v>
      </c>
      <c r="L127" s="11">
        <v>60</v>
      </c>
      <c r="M127" s="11">
        <f t="shared" si="62"/>
        <v>0</v>
      </c>
      <c r="N127" s="12">
        <f t="shared" si="63"/>
        <v>44</v>
      </c>
      <c r="O127" s="6"/>
    </row>
    <row r="128" spans="1:15" x14ac:dyDescent="0.25">
      <c r="A128" s="79"/>
      <c r="B128" s="82"/>
      <c r="C128" s="85"/>
      <c r="E128" s="10" t="s">
        <v>7</v>
      </c>
      <c r="F128" s="10" t="s">
        <v>45</v>
      </c>
      <c r="G128" s="10"/>
      <c r="H128" s="11">
        <v>0</v>
      </c>
      <c r="I128" s="11">
        <v>60</v>
      </c>
      <c r="J128" s="11">
        <v>2</v>
      </c>
      <c r="K128" s="11">
        <v>0</v>
      </c>
      <c r="L128" s="11">
        <v>60</v>
      </c>
      <c r="M128" s="11">
        <f t="shared" si="62"/>
        <v>0</v>
      </c>
      <c r="N128" s="12">
        <f t="shared" si="63"/>
        <v>44</v>
      </c>
      <c r="O128" s="6"/>
    </row>
    <row r="129" spans="1:15" ht="33" x14ac:dyDescent="0.25">
      <c r="A129" s="79"/>
      <c r="B129" s="82"/>
      <c r="C129" s="85"/>
      <c r="E129" s="10" t="s">
        <v>65</v>
      </c>
      <c r="F129" s="10" t="s">
        <v>53</v>
      </c>
      <c r="G129" s="10"/>
      <c r="H129" s="11">
        <v>28</v>
      </c>
      <c r="I129" s="11">
        <v>47</v>
      </c>
      <c r="J129" s="11"/>
      <c r="K129" s="11">
        <v>28</v>
      </c>
      <c r="L129" s="11">
        <v>47</v>
      </c>
      <c r="M129" s="11">
        <f t="shared" ref="M129:M132" si="64">K129</f>
        <v>28</v>
      </c>
      <c r="N129" s="12">
        <f t="shared" ref="N129:N131" si="65">L129/1.5</f>
        <v>31.333333333333332</v>
      </c>
      <c r="O129" s="6"/>
    </row>
    <row r="130" spans="1:15" ht="33" x14ac:dyDescent="0.25">
      <c r="A130" s="79"/>
      <c r="B130" s="82"/>
      <c r="C130" s="85"/>
      <c r="E130" s="10" t="s">
        <v>66</v>
      </c>
      <c r="F130" s="10" t="s">
        <v>53</v>
      </c>
      <c r="G130" s="10"/>
      <c r="H130" s="11">
        <v>28</v>
      </c>
      <c r="I130" s="11">
        <v>47</v>
      </c>
      <c r="J130" s="11"/>
      <c r="K130" s="11">
        <v>28</v>
      </c>
      <c r="L130" s="11">
        <v>47</v>
      </c>
      <c r="M130" s="11">
        <f t="shared" si="64"/>
        <v>28</v>
      </c>
      <c r="N130" s="12">
        <f t="shared" si="65"/>
        <v>31.333333333333332</v>
      </c>
      <c r="O130" s="6"/>
    </row>
    <row r="131" spans="1:15" x14ac:dyDescent="0.25">
      <c r="A131" s="79"/>
      <c r="B131" s="82"/>
      <c r="C131" s="85"/>
      <c r="E131" s="10" t="s">
        <v>14</v>
      </c>
      <c r="F131" s="10" t="s">
        <v>53</v>
      </c>
      <c r="G131" s="10"/>
      <c r="H131" s="11">
        <v>16</v>
      </c>
      <c r="I131" s="11">
        <v>0</v>
      </c>
      <c r="J131" s="11"/>
      <c r="K131" s="11">
        <v>16</v>
      </c>
      <c r="L131" s="11">
        <v>0</v>
      </c>
      <c r="M131" s="11">
        <f t="shared" si="64"/>
        <v>16</v>
      </c>
      <c r="N131" s="12">
        <f t="shared" si="65"/>
        <v>0</v>
      </c>
      <c r="O131" s="6"/>
    </row>
    <row r="132" spans="1:15" x14ac:dyDescent="0.25">
      <c r="A132" s="79"/>
      <c r="B132" s="82"/>
      <c r="C132" s="85"/>
      <c r="E132" s="10" t="s">
        <v>14</v>
      </c>
      <c r="F132" s="10" t="s">
        <v>86</v>
      </c>
      <c r="G132" s="10"/>
      <c r="H132" s="11">
        <v>16</v>
      </c>
      <c r="I132" s="11">
        <v>0</v>
      </c>
      <c r="J132" s="11"/>
      <c r="K132" s="11">
        <v>16</v>
      </c>
      <c r="L132" s="11">
        <v>0</v>
      </c>
      <c r="M132" s="11">
        <f t="shared" si="64"/>
        <v>16</v>
      </c>
      <c r="N132" s="12">
        <f t="shared" ref="N132:N134" si="66">(L132/1.5)*1.1</f>
        <v>0</v>
      </c>
      <c r="O132" s="6"/>
    </row>
    <row r="133" spans="1:15" x14ac:dyDescent="0.25">
      <c r="A133" s="79"/>
      <c r="B133" s="82"/>
      <c r="C133" s="85"/>
      <c r="E133" s="10" t="s">
        <v>35</v>
      </c>
      <c r="F133" s="10" t="s">
        <v>86</v>
      </c>
      <c r="G133" s="10"/>
      <c r="H133" s="11">
        <v>0</v>
      </c>
      <c r="I133" s="11">
        <v>60</v>
      </c>
      <c r="J133" s="11">
        <v>1</v>
      </c>
      <c r="K133" s="11">
        <v>0</v>
      </c>
      <c r="L133" s="11">
        <v>60</v>
      </c>
      <c r="M133" s="11">
        <f t="shared" ref="M133:M134" si="67">K133*1.1</f>
        <v>0</v>
      </c>
      <c r="N133" s="12">
        <f t="shared" si="66"/>
        <v>44</v>
      </c>
      <c r="O133" s="6"/>
    </row>
    <row r="134" spans="1:15" x14ac:dyDescent="0.25">
      <c r="A134" s="79"/>
      <c r="B134" s="82"/>
      <c r="C134" s="85"/>
      <c r="E134" s="10" t="s">
        <v>35</v>
      </c>
      <c r="F134" s="10" t="s">
        <v>86</v>
      </c>
      <c r="G134" s="10"/>
      <c r="H134" s="11">
        <v>0</v>
      </c>
      <c r="I134" s="11">
        <v>60</v>
      </c>
      <c r="J134" s="11">
        <v>2</v>
      </c>
      <c r="K134" s="11">
        <v>0</v>
      </c>
      <c r="L134" s="11">
        <v>60</v>
      </c>
      <c r="M134" s="11">
        <f t="shared" si="67"/>
        <v>0</v>
      </c>
      <c r="N134" s="12">
        <f t="shared" si="66"/>
        <v>44</v>
      </c>
      <c r="O134" s="6"/>
    </row>
    <row r="135" spans="1:15" x14ac:dyDescent="0.25">
      <c r="A135" s="79"/>
      <c r="B135" s="82"/>
      <c r="C135" s="85"/>
      <c r="E135" s="10" t="s">
        <v>80</v>
      </c>
      <c r="F135" s="10" t="s">
        <v>56</v>
      </c>
      <c r="G135" s="10"/>
      <c r="H135" s="11">
        <v>0</v>
      </c>
      <c r="I135" s="11">
        <v>90</v>
      </c>
      <c r="J135" s="11"/>
      <c r="K135" s="11">
        <v>0</v>
      </c>
      <c r="L135" s="11">
        <v>90</v>
      </c>
      <c r="M135" s="11">
        <f>K135</f>
        <v>0</v>
      </c>
      <c r="N135" s="12">
        <f>L135/1.5</f>
        <v>60</v>
      </c>
      <c r="O135" s="6"/>
    </row>
    <row r="136" spans="1:15" x14ac:dyDescent="0.25">
      <c r="A136" s="79"/>
      <c r="B136" s="82"/>
      <c r="C136" s="85"/>
      <c r="E136" s="10" t="s">
        <v>28</v>
      </c>
      <c r="F136" s="10" t="s">
        <v>87</v>
      </c>
      <c r="G136" s="10"/>
      <c r="H136" s="11">
        <v>0</v>
      </c>
      <c r="I136" s="11">
        <v>60</v>
      </c>
      <c r="J136" s="11">
        <v>1</v>
      </c>
      <c r="K136" s="11">
        <v>0</v>
      </c>
      <c r="L136" s="11">
        <v>60</v>
      </c>
      <c r="M136" s="11">
        <f t="shared" ref="M136:M139" si="68">K136*1.1</f>
        <v>0</v>
      </c>
      <c r="N136" s="12">
        <f t="shared" ref="N136:N139" si="69">(L136/1.5)*1.1</f>
        <v>44</v>
      </c>
      <c r="O136" s="6"/>
    </row>
    <row r="137" spans="1:15" x14ac:dyDescent="0.25">
      <c r="A137" s="79"/>
      <c r="B137" s="82"/>
      <c r="C137" s="85"/>
      <c r="E137" s="10" t="s">
        <v>28</v>
      </c>
      <c r="F137" s="10" t="s">
        <v>87</v>
      </c>
      <c r="G137" s="10"/>
      <c r="H137" s="11">
        <v>0</v>
      </c>
      <c r="I137" s="11">
        <v>60</v>
      </c>
      <c r="J137" s="11">
        <v>2</v>
      </c>
      <c r="K137" s="11">
        <v>0</v>
      </c>
      <c r="L137" s="11">
        <v>60</v>
      </c>
      <c r="M137" s="11">
        <f t="shared" si="68"/>
        <v>0</v>
      </c>
      <c r="N137" s="12">
        <f t="shared" si="69"/>
        <v>44</v>
      </c>
      <c r="O137" s="6"/>
    </row>
    <row r="138" spans="1:15" x14ac:dyDescent="0.25">
      <c r="A138" s="79"/>
      <c r="B138" s="82"/>
      <c r="C138" s="85"/>
      <c r="E138" s="10" t="s">
        <v>28</v>
      </c>
      <c r="F138" s="10" t="s">
        <v>88</v>
      </c>
      <c r="G138" s="10"/>
      <c r="H138" s="11">
        <v>0</v>
      </c>
      <c r="I138" s="11">
        <v>60</v>
      </c>
      <c r="J138" s="11">
        <v>1</v>
      </c>
      <c r="K138" s="11">
        <v>0</v>
      </c>
      <c r="L138" s="11">
        <v>60</v>
      </c>
      <c r="M138" s="11">
        <f t="shared" si="68"/>
        <v>0</v>
      </c>
      <c r="N138" s="12">
        <f t="shared" si="69"/>
        <v>44</v>
      </c>
      <c r="O138" s="6"/>
    </row>
    <row r="139" spans="1:15" x14ac:dyDescent="0.25">
      <c r="A139" s="79"/>
      <c r="B139" s="82"/>
      <c r="C139" s="85"/>
      <c r="E139" s="10" t="s">
        <v>28</v>
      </c>
      <c r="F139" s="10" t="s">
        <v>88</v>
      </c>
      <c r="G139" s="10"/>
      <c r="H139" s="11">
        <v>0</v>
      </c>
      <c r="I139" s="11">
        <v>60</v>
      </c>
      <c r="J139" s="11">
        <v>2</v>
      </c>
      <c r="K139" s="11">
        <v>0</v>
      </c>
      <c r="L139" s="11">
        <v>60</v>
      </c>
      <c r="M139" s="11">
        <f t="shared" si="68"/>
        <v>0</v>
      </c>
      <c r="N139" s="12">
        <f t="shared" si="69"/>
        <v>44</v>
      </c>
      <c r="O139" s="6"/>
    </row>
    <row r="140" spans="1:15" s="3" customFormat="1" x14ac:dyDescent="0.25">
      <c r="A140" s="80"/>
      <c r="B140" s="83"/>
      <c r="C140" s="86"/>
      <c r="E140" s="4"/>
      <c r="F140" s="4"/>
      <c r="G140" s="4"/>
      <c r="H140" s="5">
        <f>SUM(H124:H139)</f>
        <v>88</v>
      </c>
      <c r="I140" s="5">
        <f>SUM(I124:I139)</f>
        <v>844</v>
      </c>
      <c r="J140" s="5"/>
      <c r="K140" s="5">
        <f>SUM(K124:K139)</f>
        <v>88</v>
      </c>
      <c r="L140" s="5">
        <f>SUM(L124:L139)</f>
        <v>844</v>
      </c>
      <c r="M140" s="5">
        <f t="shared" ref="M140:N140" si="70">SUM(M124:M139)</f>
        <v>88</v>
      </c>
      <c r="N140" s="5">
        <f t="shared" si="70"/>
        <v>606.66666666666674</v>
      </c>
      <c r="O140" s="8">
        <f>M140+N140</f>
        <v>694.66666666666674</v>
      </c>
    </row>
    <row r="141" spans="1:15" x14ac:dyDescent="0.25">
      <c r="A141" s="78">
        <v>12</v>
      </c>
      <c r="B141" s="81" t="s">
        <v>95</v>
      </c>
      <c r="C141" s="84" t="s">
        <v>90</v>
      </c>
      <c r="E141" s="10" t="s">
        <v>74</v>
      </c>
      <c r="F141" s="10" t="s">
        <v>91</v>
      </c>
      <c r="G141" s="10"/>
      <c r="H141" s="11">
        <v>45</v>
      </c>
      <c r="I141" s="11">
        <v>0</v>
      </c>
      <c r="J141" s="11"/>
      <c r="K141" s="11">
        <v>45</v>
      </c>
      <c r="L141" s="11">
        <v>0</v>
      </c>
      <c r="M141" s="11"/>
      <c r="N141" s="12"/>
      <c r="O141" s="6"/>
    </row>
    <row r="142" spans="1:15" x14ac:dyDescent="0.25">
      <c r="A142" s="79"/>
      <c r="B142" s="82"/>
      <c r="C142" s="85"/>
      <c r="E142" s="10" t="s">
        <v>9</v>
      </c>
      <c r="F142" s="10" t="s">
        <v>45</v>
      </c>
      <c r="G142" s="10"/>
      <c r="H142" s="11">
        <v>0</v>
      </c>
      <c r="I142" s="11">
        <v>60</v>
      </c>
      <c r="J142" s="11">
        <v>1</v>
      </c>
      <c r="K142" s="11">
        <v>0</v>
      </c>
      <c r="L142" s="11">
        <v>60</v>
      </c>
      <c r="M142" s="11">
        <f t="shared" ref="M142:M144" si="71">K142*1.1</f>
        <v>0</v>
      </c>
      <c r="N142" s="12">
        <f t="shared" ref="N142:N144" si="72">(L142/1.5)*1.1</f>
        <v>44</v>
      </c>
      <c r="O142" s="6"/>
    </row>
    <row r="143" spans="1:15" x14ac:dyDescent="0.25">
      <c r="A143" s="79"/>
      <c r="B143" s="82"/>
      <c r="C143" s="85"/>
      <c r="E143" s="10" t="s">
        <v>9</v>
      </c>
      <c r="F143" s="10" t="s">
        <v>45</v>
      </c>
      <c r="G143" s="10"/>
      <c r="H143" s="11">
        <v>0</v>
      </c>
      <c r="I143" s="11">
        <v>60</v>
      </c>
      <c r="J143" s="11">
        <v>2</v>
      </c>
      <c r="K143" s="11">
        <v>0</v>
      </c>
      <c r="L143" s="11">
        <v>60</v>
      </c>
      <c r="M143" s="11">
        <f t="shared" si="71"/>
        <v>0</v>
      </c>
      <c r="N143" s="12">
        <f t="shared" si="72"/>
        <v>44</v>
      </c>
      <c r="O143" s="6"/>
    </row>
    <row r="144" spans="1:15" x14ac:dyDescent="0.25">
      <c r="A144" s="79"/>
      <c r="B144" s="82"/>
      <c r="C144" s="85"/>
      <c r="E144" s="10" t="s">
        <v>9</v>
      </c>
      <c r="F144" s="10" t="s">
        <v>33</v>
      </c>
      <c r="G144" s="10"/>
      <c r="H144" s="11">
        <v>0</v>
      </c>
      <c r="I144" s="11">
        <v>60</v>
      </c>
      <c r="J144" s="11">
        <v>2</v>
      </c>
      <c r="K144" s="11">
        <v>0</v>
      </c>
      <c r="L144" s="11">
        <v>60</v>
      </c>
      <c r="M144" s="11">
        <f t="shared" si="71"/>
        <v>0</v>
      </c>
      <c r="N144" s="12">
        <f t="shared" si="72"/>
        <v>44</v>
      </c>
      <c r="O144" s="6"/>
    </row>
    <row r="145" spans="1:15" x14ac:dyDescent="0.25">
      <c r="A145" s="79"/>
      <c r="B145" s="82"/>
      <c r="C145" s="85"/>
      <c r="E145" s="10" t="s">
        <v>75</v>
      </c>
      <c r="F145" s="10" t="s">
        <v>11</v>
      </c>
      <c r="G145" s="10"/>
      <c r="H145" s="11">
        <v>30</v>
      </c>
      <c r="I145" s="11">
        <v>0</v>
      </c>
      <c r="J145" s="11"/>
      <c r="K145" s="11">
        <v>30</v>
      </c>
      <c r="L145" s="11">
        <v>0</v>
      </c>
      <c r="M145" s="11">
        <f t="shared" ref="M145:M146" si="73">K145</f>
        <v>30</v>
      </c>
      <c r="N145" s="12">
        <f t="shared" ref="N145:N146" si="74">L145/1.5</f>
        <v>0</v>
      </c>
      <c r="O145" s="6"/>
    </row>
    <row r="146" spans="1:15" x14ac:dyDescent="0.25">
      <c r="A146" s="79"/>
      <c r="B146" s="82"/>
      <c r="C146" s="85"/>
      <c r="E146" s="10" t="s">
        <v>77</v>
      </c>
      <c r="F146" s="10" t="s">
        <v>11</v>
      </c>
      <c r="G146" s="10"/>
      <c r="H146" s="11">
        <v>0</v>
      </c>
      <c r="I146" s="11">
        <v>60</v>
      </c>
      <c r="J146" s="11"/>
      <c r="K146" s="11">
        <v>0</v>
      </c>
      <c r="L146" s="11">
        <v>60</v>
      </c>
      <c r="M146" s="11">
        <f t="shared" si="73"/>
        <v>0</v>
      </c>
      <c r="N146" s="12">
        <f t="shared" si="74"/>
        <v>40</v>
      </c>
      <c r="O146" s="6"/>
    </row>
    <row r="147" spans="1:15" x14ac:dyDescent="0.25">
      <c r="A147" s="79"/>
      <c r="B147" s="82"/>
      <c r="C147" s="85"/>
      <c r="E147" s="10" t="s">
        <v>93</v>
      </c>
      <c r="F147" s="10" t="s">
        <v>92</v>
      </c>
      <c r="G147" s="10"/>
      <c r="H147" s="11">
        <v>30</v>
      </c>
      <c r="I147" s="11">
        <v>0</v>
      </c>
      <c r="J147" s="11"/>
      <c r="K147" s="11">
        <v>30</v>
      </c>
      <c r="L147" s="11">
        <v>0</v>
      </c>
      <c r="M147" s="11"/>
      <c r="N147" s="12"/>
      <c r="O147" s="6"/>
    </row>
    <row r="148" spans="1:15" x14ac:dyDescent="0.25">
      <c r="A148" s="79"/>
      <c r="B148" s="82"/>
      <c r="C148" s="85"/>
      <c r="E148" s="10" t="s">
        <v>14</v>
      </c>
      <c r="F148" s="10" t="s">
        <v>56</v>
      </c>
      <c r="G148" s="10"/>
      <c r="H148" s="11">
        <v>16</v>
      </c>
      <c r="I148" s="11">
        <v>0</v>
      </c>
      <c r="J148" s="11"/>
      <c r="K148" s="11">
        <v>16</v>
      </c>
      <c r="L148" s="11">
        <v>0</v>
      </c>
      <c r="M148" s="11">
        <f>K148</f>
        <v>16</v>
      </c>
      <c r="N148" s="12">
        <f t="shared" ref="N148:N151" si="75">L148/1.5</f>
        <v>0</v>
      </c>
      <c r="O148" s="6"/>
    </row>
    <row r="149" spans="1:15" x14ac:dyDescent="0.25">
      <c r="A149" s="79"/>
      <c r="B149" s="82"/>
      <c r="C149" s="85"/>
      <c r="E149" s="10" t="s">
        <v>75</v>
      </c>
      <c r="F149" s="10" t="s">
        <v>48</v>
      </c>
      <c r="G149" s="10"/>
      <c r="H149" s="11">
        <v>60</v>
      </c>
      <c r="I149" s="11">
        <v>0</v>
      </c>
      <c r="J149" s="11"/>
      <c r="K149" s="11">
        <v>60</v>
      </c>
      <c r="L149" s="11">
        <v>0</v>
      </c>
      <c r="M149" s="11">
        <f t="shared" ref="M149:M151" si="76">K149</f>
        <v>60</v>
      </c>
      <c r="N149" s="12">
        <f t="shared" si="75"/>
        <v>0</v>
      </c>
      <c r="O149" s="6"/>
    </row>
    <row r="150" spans="1:15" x14ac:dyDescent="0.25">
      <c r="A150" s="79"/>
      <c r="B150" s="82"/>
      <c r="C150" s="85"/>
      <c r="E150" s="10" t="s">
        <v>77</v>
      </c>
      <c r="F150" s="10" t="s">
        <v>48</v>
      </c>
      <c r="G150" s="10"/>
      <c r="H150" s="11">
        <v>0</v>
      </c>
      <c r="I150" s="11">
        <v>90</v>
      </c>
      <c r="J150" s="11">
        <v>1</v>
      </c>
      <c r="K150" s="11">
        <v>0</v>
      </c>
      <c r="L150" s="11">
        <v>90</v>
      </c>
      <c r="M150" s="11">
        <f t="shared" si="76"/>
        <v>0</v>
      </c>
      <c r="N150" s="12">
        <f t="shared" si="75"/>
        <v>60</v>
      </c>
      <c r="O150" s="6"/>
    </row>
    <row r="151" spans="1:15" x14ac:dyDescent="0.25">
      <c r="A151" s="79"/>
      <c r="B151" s="82"/>
      <c r="C151" s="85"/>
      <c r="E151" s="10" t="s">
        <v>77</v>
      </c>
      <c r="F151" s="10" t="s">
        <v>48</v>
      </c>
      <c r="G151" s="10"/>
      <c r="H151" s="11">
        <v>0</v>
      </c>
      <c r="I151" s="11">
        <v>90</v>
      </c>
      <c r="J151" s="11">
        <v>2</v>
      </c>
      <c r="K151" s="11">
        <v>0</v>
      </c>
      <c r="L151" s="11">
        <v>90</v>
      </c>
      <c r="M151" s="11">
        <f t="shared" si="76"/>
        <v>0</v>
      </c>
      <c r="N151" s="12">
        <f t="shared" si="75"/>
        <v>60</v>
      </c>
      <c r="O151" s="6"/>
    </row>
    <row r="152" spans="1:15" x14ac:dyDescent="0.25">
      <c r="A152" s="79"/>
      <c r="B152" s="82"/>
      <c r="C152" s="85"/>
      <c r="E152" s="10" t="s">
        <v>28</v>
      </c>
      <c r="F152" s="10" t="s">
        <v>13</v>
      </c>
      <c r="G152" s="10"/>
      <c r="H152" s="11">
        <v>0</v>
      </c>
      <c r="I152" s="11">
        <v>60</v>
      </c>
      <c r="J152" s="11">
        <v>1</v>
      </c>
      <c r="K152" s="11">
        <v>0</v>
      </c>
      <c r="L152" s="11">
        <v>60</v>
      </c>
      <c r="M152" s="11">
        <f t="shared" ref="M152:M155" si="77">K152*1.1</f>
        <v>0</v>
      </c>
      <c r="N152" s="12">
        <f t="shared" ref="N152:N155" si="78">(L152/1.5)*1.1</f>
        <v>44</v>
      </c>
      <c r="O152" s="6"/>
    </row>
    <row r="153" spans="1:15" x14ac:dyDescent="0.25">
      <c r="A153" s="79"/>
      <c r="B153" s="82"/>
      <c r="C153" s="85"/>
      <c r="E153" s="10" t="s">
        <v>28</v>
      </c>
      <c r="F153" s="10" t="s">
        <v>13</v>
      </c>
      <c r="G153" s="10"/>
      <c r="H153" s="11">
        <v>0</v>
      </c>
      <c r="I153" s="11">
        <v>60</v>
      </c>
      <c r="J153" s="11">
        <v>2</v>
      </c>
      <c r="K153" s="11">
        <v>0</v>
      </c>
      <c r="L153" s="11">
        <v>60</v>
      </c>
      <c r="M153" s="11">
        <f t="shared" si="77"/>
        <v>0</v>
      </c>
      <c r="N153" s="12">
        <f t="shared" si="78"/>
        <v>44</v>
      </c>
      <c r="O153" s="6"/>
    </row>
    <row r="154" spans="1:15" x14ac:dyDescent="0.25">
      <c r="A154" s="79"/>
      <c r="B154" s="82"/>
      <c r="C154" s="85"/>
      <c r="E154" s="10" t="s">
        <v>16</v>
      </c>
      <c r="F154" s="10" t="s">
        <v>94</v>
      </c>
      <c r="G154" s="10"/>
      <c r="H154" s="11">
        <v>60</v>
      </c>
      <c r="I154" s="11">
        <v>0</v>
      </c>
      <c r="J154" s="11"/>
      <c r="K154" s="11">
        <v>60</v>
      </c>
      <c r="L154" s="11">
        <v>0</v>
      </c>
      <c r="M154" s="11">
        <f t="shared" si="77"/>
        <v>66</v>
      </c>
      <c r="N154" s="12">
        <f t="shared" si="78"/>
        <v>0</v>
      </c>
      <c r="O154" s="6"/>
    </row>
    <row r="155" spans="1:15" x14ac:dyDescent="0.25">
      <c r="A155" s="79"/>
      <c r="B155" s="82"/>
      <c r="C155" s="85"/>
      <c r="E155" s="10" t="s">
        <v>44</v>
      </c>
      <c r="F155" s="10" t="s">
        <v>94</v>
      </c>
      <c r="G155" s="10"/>
      <c r="H155" s="11">
        <v>30</v>
      </c>
      <c r="I155" s="11">
        <v>0</v>
      </c>
      <c r="J155" s="11"/>
      <c r="K155" s="11">
        <v>30</v>
      </c>
      <c r="L155" s="11">
        <v>0</v>
      </c>
      <c r="M155" s="11">
        <f t="shared" si="77"/>
        <v>33</v>
      </c>
      <c r="N155" s="12">
        <f t="shared" si="78"/>
        <v>0</v>
      </c>
      <c r="O155" s="6"/>
    </row>
    <row r="156" spans="1:15" s="3" customFormat="1" x14ac:dyDescent="0.25">
      <c r="A156" s="80"/>
      <c r="B156" s="83"/>
      <c r="C156" s="86"/>
      <c r="E156" s="4"/>
      <c r="F156" s="4"/>
      <c r="G156" s="4"/>
      <c r="H156" s="5">
        <f>SUM(H141:H155)</f>
        <v>271</v>
      </c>
      <c r="I156" s="5">
        <f>SUM(I141:I155)</f>
        <v>540</v>
      </c>
      <c r="J156" s="5"/>
      <c r="K156" s="5">
        <f>SUM(K141:K155)</f>
        <v>271</v>
      </c>
      <c r="L156" s="5">
        <f>SUM(L141:L155)</f>
        <v>540</v>
      </c>
      <c r="M156" s="5">
        <f t="shared" ref="M156:N156" si="79">SUM(M141:M155)</f>
        <v>205</v>
      </c>
      <c r="N156" s="5">
        <f t="shared" si="79"/>
        <v>380</v>
      </c>
      <c r="O156" s="8">
        <f>M156+N156</f>
        <v>585</v>
      </c>
    </row>
    <row r="157" spans="1:15" x14ac:dyDescent="0.25">
      <c r="A157" s="78">
        <v>13</v>
      </c>
      <c r="B157" s="81" t="s">
        <v>97</v>
      </c>
      <c r="C157" s="84" t="s">
        <v>98</v>
      </c>
      <c r="E157" s="10" t="s">
        <v>9</v>
      </c>
      <c r="F157" s="10" t="s">
        <v>32</v>
      </c>
      <c r="G157" s="10"/>
      <c r="H157" s="11">
        <v>0</v>
      </c>
      <c r="I157" s="11">
        <v>60</v>
      </c>
      <c r="J157" s="11">
        <v>1</v>
      </c>
      <c r="K157" s="11">
        <v>0</v>
      </c>
      <c r="L157" s="11">
        <v>60</v>
      </c>
      <c r="M157" s="11">
        <f t="shared" ref="M157:M159" si="80">K157*1.1</f>
        <v>0</v>
      </c>
      <c r="N157" s="12">
        <f t="shared" ref="N157:N159" si="81">(L157/1.5)*1.1</f>
        <v>44</v>
      </c>
      <c r="O157" s="6"/>
    </row>
    <row r="158" spans="1:15" x14ac:dyDescent="0.25">
      <c r="A158" s="79"/>
      <c r="B158" s="82"/>
      <c r="C158" s="85"/>
      <c r="E158" s="10" t="s">
        <v>9</v>
      </c>
      <c r="F158" s="10" t="s">
        <v>8</v>
      </c>
      <c r="G158" s="10"/>
      <c r="H158" s="11">
        <v>0</v>
      </c>
      <c r="I158" s="11">
        <v>60</v>
      </c>
      <c r="J158" s="11">
        <v>2</v>
      </c>
      <c r="K158" s="11">
        <v>0</v>
      </c>
      <c r="L158" s="11">
        <v>60</v>
      </c>
      <c r="M158" s="11">
        <f t="shared" si="80"/>
        <v>0</v>
      </c>
      <c r="N158" s="12">
        <f t="shared" si="81"/>
        <v>44</v>
      </c>
      <c r="O158" s="6"/>
    </row>
    <row r="159" spans="1:15" x14ac:dyDescent="0.25">
      <c r="A159" s="79"/>
      <c r="B159" s="82"/>
      <c r="C159" s="85"/>
      <c r="E159" s="10" t="s">
        <v>9</v>
      </c>
      <c r="F159" s="10" t="s">
        <v>10</v>
      </c>
      <c r="G159" s="10"/>
      <c r="H159" s="11">
        <v>0</v>
      </c>
      <c r="I159" s="11">
        <v>60</v>
      </c>
      <c r="J159" s="11">
        <v>2</v>
      </c>
      <c r="K159" s="11">
        <v>0</v>
      </c>
      <c r="L159" s="11">
        <v>60</v>
      </c>
      <c r="M159" s="11">
        <f t="shared" si="80"/>
        <v>0</v>
      </c>
      <c r="N159" s="12">
        <f t="shared" si="81"/>
        <v>44</v>
      </c>
      <c r="O159" s="6"/>
    </row>
    <row r="160" spans="1:15" x14ac:dyDescent="0.25">
      <c r="A160" s="79"/>
      <c r="B160" s="82"/>
      <c r="C160" s="85"/>
      <c r="E160" s="10" t="s">
        <v>12</v>
      </c>
      <c r="F160" s="10" t="s">
        <v>48</v>
      </c>
      <c r="G160" s="10"/>
      <c r="H160" s="11">
        <v>30</v>
      </c>
      <c r="I160" s="11">
        <v>0</v>
      </c>
      <c r="J160" s="11"/>
      <c r="K160" s="11">
        <v>30</v>
      </c>
      <c r="L160" s="11">
        <v>0</v>
      </c>
      <c r="M160" s="11">
        <f t="shared" ref="M160:M162" si="82">K160</f>
        <v>30</v>
      </c>
      <c r="N160" s="12">
        <f t="shared" ref="N160:N162" si="83">L160/1.5</f>
        <v>0</v>
      </c>
      <c r="O160" s="6"/>
    </row>
    <row r="161" spans="1:15" x14ac:dyDescent="0.25">
      <c r="A161" s="79"/>
      <c r="B161" s="82"/>
      <c r="C161" s="85"/>
      <c r="E161" s="10" t="s">
        <v>14</v>
      </c>
      <c r="F161" s="10" t="s">
        <v>48</v>
      </c>
      <c r="G161" s="10"/>
      <c r="H161" s="11">
        <v>16</v>
      </c>
      <c r="I161" s="11">
        <v>0</v>
      </c>
      <c r="J161" s="11"/>
      <c r="K161" s="11">
        <v>16</v>
      </c>
      <c r="L161" s="11">
        <v>0</v>
      </c>
      <c r="M161" s="11">
        <f>K161</f>
        <v>16</v>
      </c>
      <c r="N161" s="12">
        <f t="shared" si="83"/>
        <v>0</v>
      </c>
      <c r="O161" s="6"/>
    </row>
    <row r="162" spans="1:15" x14ac:dyDescent="0.25">
      <c r="A162" s="79"/>
      <c r="B162" s="82"/>
      <c r="C162" s="85"/>
      <c r="E162" s="10" t="s">
        <v>77</v>
      </c>
      <c r="F162" s="10" t="s">
        <v>48</v>
      </c>
      <c r="G162" s="10"/>
      <c r="H162" s="11">
        <v>0</v>
      </c>
      <c r="I162" s="11">
        <v>90</v>
      </c>
      <c r="J162" s="11">
        <v>2</v>
      </c>
      <c r="K162" s="11">
        <v>0</v>
      </c>
      <c r="L162" s="11">
        <v>90</v>
      </c>
      <c r="M162" s="11">
        <f t="shared" si="82"/>
        <v>0</v>
      </c>
      <c r="N162" s="12">
        <f t="shared" si="83"/>
        <v>60</v>
      </c>
      <c r="O162" s="6"/>
    </row>
    <row r="163" spans="1:15" x14ac:dyDescent="0.25">
      <c r="A163" s="79"/>
      <c r="B163" s="82"/>
      <c r="C163" s="85"/>
      <c r="E163" s="10" t="s">
        <v>16</v>
      </c>
      <c r="F163" s="10" t="s">
        <v>30</v>
      </c>
      <c r="G163" s="10"/>
      <c r="H163" s="11">
        <v>60</v>
      </c>
      <c r="I163" s="11">
        <v>0</v>
      </c>
      <c r="J163" s="11"/>
      <c r="K163" s="11">
        <v>60</v>
      </c>
      <c r="L163" s="11">
        <v>0</v>
      </c>
      <c r="M163" s="11">
        <f t="shared" ref="M163:M164" si="84">K163*1.1</f>
        <v>66</v>
      </c>
      <c r="N163" s="12">
        <f t="shared" ref="N163:N164" si="85">(L163/1.5)*1.1</f>
        <v>0</v>
      </c>
      <c r="O163" s="6"/>
    </row>
    <row r="164" spans="1:15" x14ac:dyDescent="0.25">
      <c r="A164" s="79"/>
      <c r="B164" s="82"/>
      <c r="C164" s="85"/>
      <c r="E164" s="10" t="s">
        <v>44</v>
      </c>
      <c r="F164" s="10" t="s">
        <v>30</v>
      </c>
      <c r="G164" s="10"/>
      <c r="H164" s="11">
        <v>30</v>
      </c>
      <c r="I164" s="11">
        <v>0</v>
      </c>
      <c r="J164" s="11"/>
      <c r="K164" s="11">
        <v>30</v>
      </c>
      <c r="L164" s="11">
        <v>0</v>
      </c>
      <c r="M164" s="11">
        <f t="shared" si="84"/>
        <v>33</v>
      </c>
      <c r="N164" s="12">
        <f t="shared" si="85"/>
        <v>0</v>
      </c>
      <c r="O164" s="6"/>
    </row>
    <row r="165" spans="1:15" x14ac:dyDescent="0.25">
      <c r="A165" s="79"/>
      <c r="B165" s="82"/>
      <c r="C165" s="85"/>
      <c r="E165" s="10" t="s">
        <v>16</v>
      </c>
      <c r="F165" s="10" t="s">
        <v>96</v>
      </c>
      <c r="G165" s="10"/>
      <c r="H165" s="11">
        <v>45</v>
      </c>
      <c r="I165" s="11">
        <v>0</v>
      </c>
      <c r="J165" s="11"/>
      <c r="K165" s="11">
        <v>45</v>
      </c>
      <c r="L165" s="11">
        <v>0</v>
      </c>
      <c r="M165" s="11">
        <f>K165</f>
        <v>45</v>
      </c>
      <c r="N165" s="12">
        <f>L165/1.5</f>
        <v>0</v>
      </c>
      <c r="O165" s="6"/>
    </row>
    <row r="166" spans="1:15" s="3" customFormat="1" x14ac:dyDescent="0.25">
      <c r="A166" s="80"/>
      <c r="B166" s="83"/>
      <c r="C166" s="86"/>
      <c r="E166" s="4"/>
      <c r="F166" s="4"/>
      <c r="G166" s="4"/>
      <c r="H166" s="5">
        <f>SUM(H157:H165)</f>
        <v>181</v>
      </c>
      <c r="I166" s="5">
        <f>SUM(I157:I165)</f>
        <v>270</v>
      </c>
      <c r="J166" s="5"/>
      <c r="K166" s="5">
        <f>SUM(K157:K165)</f>
        <v>181</v>
      </c>
      <c r="L166" s="5">
        <f>SUM(L157:L165)</f>
        <v>270</v>
      </c>
      <c r="M166" s="5">
        <f t="shared" ref="M166:N166" si="86">SUM(M157:M165)</f>
        <v>190</v>
      </c>
      <c r="N166" s="5">
        <f t="shared" si="86"/>
        <v>192</v>
      </c>
      <c r="O166" s="8">
        <f>M166+N166</f>
        <v>382</v>
      </c>
    </row>
    <row r="167" spans="1:15" x14ac:dyDescent="0.25">
      <c r="A167" s="78">
        <v>14</v>
      </c>
      <c r="B167" s="81" t="s">
        <v>102</v>
      </c>
      <c r="C167" s="84" t="s">
        <v>103</v>
      </c>
      <c r="E167" s="10" t="s">
        <v>39</v>
      </c>
      <c r="F167" s="10" t="s">
        <v>6</v>
      </c>
      <c r="G167" s="10"/>
      <c r="H167" s="11">
        <v>0</v>
      </c>
      <c r="I167" s="11">
        <v>60</v>
      </c>
      <c r="J167" s="11">
        <v>2</v>
      </c>
      <c r="K167" s="11">
        <v>0</v>
      </c>
      <c r="L167" s="11">
        <v>60</v>
      </c>
      <c r="M167" s="11">
        <f t="shared" ref="M167:M177" si="87">K167*1.1</f>
        <v>0</v>
      </c>
      <c r="N167" s="12">
        <f t="shared" ref="N167:N177" si="88">(L167/1.5)*1.1</f>
        <v>44</v>
      </c>
      <c r="O167" s="6"/>
    </row>
    <row r="168" spans="1:15" x14ac:dyDescent="0.25">
      <c r="A168" s="79"/>
      <c r="B168" s="82"/>
      <c r="C168" s="85"/>
      <c r="E168" s="10" t="s">
        <v>39</v>
      </c>
      <c r="F168" s="10" t="s">
        <v>8</v>
      </c>
      <c r="G168" s="10"/>
      <c r="H168" s="11">
        <v>0</v>
      </c>
      <c r="I168" s="11">
        <v>60</v>
      </c>
      <c r="J168" s="11">
        <v>1</v>
      </c>
      <c r="K168" s="11">
        <v>0</v>
      </c>
      <c r="L168" s="11">
        <v>60</v>
      </c>
      <c r="M168" s="11">
        <f t="shared" si="87"/>
        <v>0</v>
      </c>
      <c r="N168" s="12">
        <f t="shared" si="88"/>
        <v>44</v>
      </c>
      <c r="O168" s="6"/>
    </row>
    <row r="169" spans="1:15" x14ac:dyDescent="0.25">
      <c r="A169" s="79"/>
      <c r="B169" s="82"/>
      <c r="C169" s="85"/>
      <c r="E169" s="10" t="s">
        <v>14</v>
      </c>
      <c r="F169" s="10" t="s">
        <v>99</v>
      </c>
      <c r="G169" s="10"/>
      <c r="H169" s="11">
        <v>16</v>
      </c>
      <c r="I169" s="11">
        <v>0</v>
      </c>
      <c r="J169" s="11"/>
      <c r="K169" s="11">
        <v>16</v>
      </c>
      <c r="L169" s="11">
        <v>0</v>
      </c>
      <c r="M169" s="11">
        <f>K169</f>
        <v>16</v>
      </c>
      <c r="N169" s="12">
        <f t="shared" si="88"/>
        <v>0</v>
      </c>
      <c r="O169" s="6"/>
    </row>
    <row r="170" spans="1:15" x14ac:dyDescent="0.25">
      <c r="A170" s="79"/>
      <c r="B170" s="82"/>
      <c r="C170" s="85"/>
      <c r="E170" s="10" t="s">
        <v>35</v>
      </c>
      <c r="F170" s="10" t="s">
        <v>99</v>
      </c>
      <c r="G170" s="10"/>
      <c r="H170" s="11">
        <v>0</v>
      </c>
      <c r="I170" s="11">
        <v>60</v>
      </c>
      <c r="J170" s="11">
        <v>1</v>
      </c>
      <c r="K170" s="11">
        <v>0</v>
      </c>
      <c r="L170" s="11">
        <v>60</v>
      </c>
      <c r="M170" s="11">
        <f t="shared" si="87"/>
        <v>0</v>
      </c>
      <c r="N170" s="12">
        <f t="shared" si="88"/>
        <v>44</v>
      </c>
      <c r="O170" s="6"/>
    </row>
    <row r="171" spans="1:15" x14ac:dyDescent="0.25">
      <c r="A171" s="79"/>
      <c r="B171" s="82"/>
      <c r="C171" s="85"/>
      <c r="E171" s="10" t="s">
        <v>35</v>
      </c>
      <c r="F171" s="10" t="s">
        <v>99</v>
      </c>
      <c r="G171" s="10"/>
      <c r="H171" s="11">
        <v>0</v>
      </c>
      <c r="I171" s="11">
        <v>60</v>
      </c>
      <c r="J171" s="11">
        <v>2</v>
      </c>
      <c r="K171" s="11">
        <v>0</v>
      </c>
      <c r="L171" s="11">
        <v>60</v>
      </c>
      <c r="M171" s="11">
        <f t="shared" si="87"/>
        <v>0</v>
      </c>
      <c r="N171" s="12">
        <f t="shared" si="88"/>
        <v>44</v>
      </c>
      <c r="O171" s="6"/>
    </row>
    <row r="172" spans="1:15" x14ac:dyDescent="0.25">
      <c r="A172" s="79"/>
      <c r="B172" s="82"/>
      <c r="C172" s="85"/>
      <c r="E172" s="10" t="s">
        <v>14</v>
      </c>
      <c r="F172" s="10" t="s">
        <v>67</v>
      </c>
      <c r="G172" s="10"/>
      <c r="H172" s="11">
        <v>16</v>
      </c>
      <c r="I172" s="11">
        <v>0</v>
      </c>
      <c r="J172" s="11"/>
      <c r="K172" s="11">
        <v>16</v>
      </c>
      <c r="L172" s="11">
        <v>0</v>
      </c>
      <c r="M172" s="11">
        <f>K172</f>
        <v>16</v>
      </c>
      <c r="N172" s="12">
        <f t="shared" si="88"/>
        <v>0</v>
      </c>
      <c r="O172" s="6"/>
    </row>
    <row r="173" spans="1:15" x14ac:dyDescent="0.25">
      <c r="A173" s="79"/>
      <c r="B173" s="82"/>
      <c r="C173" s="85"/>
      <c r="E173" s="10" t="s">
        <v>35</v>
      </c>
      <c r="F173" s="10" t="s">
        <v>67</v>
      </c>
      <c r="G173" s="10"/>
      <c r="H173" s="11">
        <v>0</v>
      </c>
      <c r="I173" s="11">
        <v>60</v>
      </c>
      <c r="J173" s="11">
        <v>1</v>
      </c>
      <c r="K173" s="11">
        <v>0</v>
      </c>
      <c r="L173" s="11">
        <v>60</v>
      </c>
      <c r="M173" s="11">
        <f t="shared" si="87"/>
        <v>0</v>
      </c>
      <c r="N173" s="12">
        <f t="shared" si="88"/>
        <v>44</v>
      </c>
      <c r="O173" s="6"/>
    </row>
    <row r="174" spans="1:15" x14ac:dyDescent="0.25">
      <c r="A174" s="79"/>
      <c r="B174" s="82"/>
      <c r="C174" s="85"/>
      <c r="E174" s="10" t="s">
        <v>35</v>
      </c>
      <c r="F174" s="10" t="s">
        <v>26</v>
      </c>
      <c r="G174" s="10"/>
      <c r="H174" s="11">
        <v>0</v>
      </c>
      <c r="I174" s="11">
        <v>60</v>
      </c>
      <c r="J174" s="11">
        <v>1</v>
      </c>
      <c r="K174" s="11">
        <v>0</v>
      </c>
      <c r="L174" s="11">
        <v>60</v>
      </c>
      <c r="M174" s="11">
        <f t="shared" si="87"/>
        <v>0</v>
      </c>
      <c r="N174" s="12">
        <f t="shared" si="88"/>
        <v>44</v>
      </c>
      <c r="O174" s="6"/>
    </row>
    <row r="175" spans="1:15" x14ac:dyDescent="0.25">
      <c r="A175" s="79"/>
      <c r="B175" s="82"/>
      <c r="C175" s="85"/>
      <c r="E175" s="10" t="s">
        <v>35</v>
      </c>
      <c r="F175" s="10" t="s">
        <v>26</v>
      </c>
      <c r="G175" s="10"/>
      <c r="H175" s="11">
        <v>0</v>
      </c>
      <c r="I175" s="11">
        <v>60</v>
      </c>
      <c r="J175" s="11">
        <v>2</v>
      </c>
      <c r="K175" s="11">
        <v>0</v>
      </c>
      <c r="L175" s="11">
        <v>60</v>
      </c>
      <c r="M175" s="11">
        <f t="shared" si="87"/>
        <v>0</v>
      </c>
      <c r="N175" s="12">
        <f t="shared" si="88"/>
        <v>44</v>
      </c>
      <c r="O175" s="6"/>
    </row>
    <row r="176" spans="1:15" x14ac:dyDescent="0.25">
      <c r="A176" s="79"/>
      <c r="B176" s="82"/>
      <c r="C176" s="85"/>
      <c r="E176" s="10" t="s">
        <v>35</v>
      </c>
      <c r="F176" s="10" t="s">
        <v>34</v>
      </c>
      <c r="G176" s="10"/>
      <c r="H176" s="11">
        <v>0</v>
      </c>
      <c r="I176" s="11">
        <v>60</v>
      </c>
      <c r="J176" s="11">
        <v>1</v>
      </c>
      <c r="K176" s="11">
        <v>0</v>
      </c>
      <c r="L176" s="11">
        <v>60</v>
      </c>
      <c r="M176" s="11">
        <f t="shared" si="87"/>
        <v>0</v>
      </c>
      <c r="N176" s="12">
        <f t="shared" si="88"/>
        <v>44</v>
      </c>
      <c r="O176" s="6"/>
    </row>
    <row r="177" spans="1:15" x14ac:dyDescent="0.25">
      <c r="A177" s="79"/>
      <c r="B177" s="82"/>
      <c r="C177" s="85"/>
      <c r="E177" s="10" t="s">
        <v>35</v>
      </c>
      <c r="F177" s="10" t="s">
        <v>34</v>
      </c>
      <c r="G177" s="10"/>
      <c r="H177" s="11">
        <v>0</v>
      </c>
      <c r="I177" s="11">
        <v>60</v>
      </c>
      <c r="J177" s="11">
        <v>2</v>
      </c>
      <c r="K177" s="11">
        <v>0</v>
      </c>
      <c r="L177" s="11">
        <v>60</v>
      </c>
      <c r="M177" s="11">
        <f t="shared" si="87"/>
        <v>0</v>
      </c>
      <c r="N177" s="12">
        <f t="shared" si="88"/>
        <v>44</v>
      </c>
      <c r="O177" s="6"/>
    </row>
    <row r="178" spans="1:15" x14ac:dyDescent="0.25">
      <c r="A178" s="79"/>
      <c r="B178" s="82"/>
      <c r="C178" s="85"/>
      <c r="E178" s="10" t="s">
        <v>80</v>
      </c>
      <c r="F178" s="10" t="s">
        <v>48</v>
      </c>
      <c r="G178" s="10"/>
      <c r="H178" s="11">
        <v>0</v>
      </c>
      <c r="I178" s="11">
        <v>90</v>
      </c>
      <c r="J178" s="11">
        <v>1</v>
      </c>
      <c r="K178" s="11">
        <v>0</v>
      </c>
      <c r="L178" s="11">
        <v>90</v>
      </c>
      <c r="M178" s="11">
        <f>K178</f>
        <v>0</v>
      </c>
      <c r="N178" s="12">
        <f>L178/1.5</f>
        <v>60</v>
      </c>
      <c r="O178" s="6"/>
    </row>
    <row r="179" spans="1:15" x14ac:dyDescent="0.25">
      <c r="A179" s="79"/>
      <c r="B179" s="82"/>
      <c r="C179" s="85"/>
      <c r="E179" s="10" t="s">
        <v>16</v>
      </c>
      <c r="F179" s="10" t="s">
        <v>100</v>
      </c>
      <c r="G179" s="10"/>
      <c r="H179" s="11">
        <v>60</v>
      </c>
      <c r="I179" s="11">
        <v>0</v>
      </c>
      <c r="J179" s="11"/>
      <c r="K179" s="11">
        <v>60</v>
      </c>
      <c r="L179" s="11">
        <v>0</v>
      </c>
      <c r="M179" s="11">
        <f>K179*1.1</f>
        <v>66</v>
      </c>
      <c r="N179" s="12">
        <f>(L179/1.5)*1.1</f>
        <v>0</v>
      </c>
      <c r="O179" s="6"/>
    </row>
    <row r="180" spans="1:15" x14ac:dyDescent="0.25">
      <c r="A180" s="79"/>
      <c r="B180" s="82"/>
      <c r="C180" s="85"/>
      <c r="E180" s="10" t="s">
        <v>16</v>
      </c>
      <c r="F180" s="10" t="s">
        <v>101</v>
      </c>
      <c r="G180" s="10"/>
      <c r="H180" s="11">
        <v>45</v>
      </c>
      <c r="I180" s="11">
        <v>0</v>
      </c>
      <c r="J180" s="11"/>
      <c r="K180" s="11">
        <v>45</v>
      </c>
      <c r="L180" s="11">
        <v>0</v>
      </c>
      <c r="M180" s="11">
        <f>K180</f>
        <v>45</v>
      </c>
      <c r="N180" s="12">
        <f>L180/1.5</f>
        <v>0</v>
      </c>
      <c r="O180" s="6"/>
    </row>
    <row r="181" spans="1:15" s="3" customFormat="1" x14ac:dyDescent="0.25">
      <c r="A181" s="80"/>
      <c r="B181" s="83"/>
      <c r="C181" s="86"/>
      <c r="E181" s="4"/>
      <c r="F181" s="4"/>
      <c r="G181" s="4"/>
      <c r="H181" s="5">
        <f>SUM(H167:H180)</f>
        <v>137</v>
      </c>
      <c r="I181" s="5">
        <f>SUM(I167:I180)</f>
        <v>630</v>
      </c>
      <c r="J181" s="5"/>
      <c r="K181" s="5">
        <f>SUM(K167:K180)</f>
        <v>137</v>
      </c>
      <c r="L181" s="5">
        <f>SUM(L167:L180)</f>
        <v>630</v>
      </c>
      <c r="M181" s="5">
        <f t="shared" ref="M181:N181" si="89">SUM(M167:M180)</f>
        <v>143</v>
      </c>
      <c r="N181" s="5">
        <f t="shared" si="89"/>
        <v>456</v>
      </c>
      <c r="O181" s="8">
        <f>M181+N181</f>
        <v>599</v>
      </c>
    </row>
    <row r="182" spans="1:15" x14ac:dyDescent="0.25">
      <c r="A182" s="78">
        <v>15</v>
      </c>
      <c r="B182" s="81" t="s">
        <v>109</v>
      </c>
      <c r="C182" s="84" t="s">
        <v>110</v>
      </c>
      <c r="E182" s="10" t="s">
        <v>20</v>
      </c>
      <c r="F182" s="10" t="s">
        <v>45</v>
      </c>
      <c r="G182" s="10"/>
      <c r="H182" s="11">
        <v>60</v>
      </c>
      <c r="I182" s="11">
        <v>0</v>
      </c>
      <c r="J182" s="11"/>
      <c r="K182" s="11">
        <v>60</v>
      </c>
      <c r="L182" s="11">
        <v>0</v>
      </c>
      <c r="M182" s="11">
        <f t="shared" ref="M182:M186" si="90">K182*1.1</f>
        <v>66</v>
      </c>
      <c r="N182" s="12">
        <f t="shared" ref="N182:N186" si="91">(L182/1.5)*1.1</f>
        <v>0</v>
      </c>
      <c r="O182" s="6"/>
    </row>
    <row r="183" spans="1:15" x14ac:dyDescent="0.25">
      <c r="A183" s="79"/>
      <c r="B183" s="82"/>
      <c r="C183" s="85"/>
      <c r="E183" s="10" t="s">
        <v>21</v>
      </c>
      <c r="F183" s="10" t="s">
        <v>45</v>
      </c>
      <c r="G183" s="10"/>
      <c r="H183" s="11">
        <v>30</v>
      </c>
      <c r="I183" s="11">
        <v>0</v>
      </c>
      <c r="J183" s="11"/>
      <c r="K183" s="11">
        <v>30</v>
      </c>
      <c r="L183" s="11">
        <v>0</v>
      </c>
      <c r="M183" s="11">
        <f t="shared" si="90"/>
        <v>33</v>
      </c>
      <c r="N183" s="12">
        <f t="shared" si="91"/>
        <v>0</v>
      </c>
      <c r="O183" s="6"/>
    </row>
    <row r="184" spans="1:15" x14ac:dyDescent="0.25">
      <c r="A184" s="79"/>
      <c r="B184" s="82"/>
      <c r="C184" s="85"/>
      <c r="E184" s="10" t="s">
        <v>14</v>
      </c>
      <c r="F184" s="10" t="s">
        <v>45</v>
      </c>
      <c r="G184" s="10"/>
      <c r="H184" s="11">
        <v>16</v>
      </c>
      <c r="I184" s="11">
        <v>0</v>
      </c>
      <c r="J184" s="11"/>
      <c r="K184" s="11">
        <v>16</v>
      </c>
      <c r="L184" s="11">
        <v>0</v>
      </c>
      <c r="M184" s="11">
        <f>K184</f>
        <v>16</v>
      </c>
      <c r="N184" s="12">
        <f t="shared" si="91"/>
        <v>0</v>
      </c>
      <c r="O184" s="6"/>
    </row>
    <row r="185" spans="1:15" x14ac:dyDescent="0.25">
      <c r="A185" s="79"/>
      <c r="B185" s="82"/>
      <c r="C185" s="85"/>
      <c r="E185" s="10" t="s">
        <v>39</v>
      </c>
      <c r="F185" s="10" t="s">
        <v>45</v>
      </c>
      <c r="G185" s="10"/>
      <c r="H185" s="11">
        <v>0</v>
      </c>
      <c r="I185" s="11">
        <v>60</v>
      </c>
      <c r="J185" s="11">
        <v>2</v>
      </c>
      <c r="K185" s="11">
        <v>0</v>
      </c>
      <c r="L185" s="11">
        <v>60</v>
      </c>
      <c r="M185" s="11">
        <f t="shared" si="90"/>
        <v>0</v>
      </c>
      <c r="N185" s="12">
        <f t="shared" si="91"/>
        <v>44</v>
      </c>
      <c r="O185" s="6"/>
    </row>
    <row r="186" spans="1:15" x14ac:dyDescent="0.25">
      <c r="A186" s="79"/>
      <c r="B186" s="82"/>
      <c r="C186" s="85"/>
      <c r="E186" s="10" t="s">
        <v>7</v>
      </c>
      <c r="F186" s="10" t="s">
        <v>45</v>
      </c>
      <c r="G186" s="10"/>
      <c r="H186" s="11">
        <v>0</v>
      </c>
      <c r="I186" s="11">
        <v>60</v>
      </c>
      <c r="J186" s="11">
        <v>1</v>
      </c>
      <c r="K186" s="11">
        <v>0</v>
      </c>
      <c r="L186" s="11">
        <v>60</v>
      </c>
      <c r="M186" s="11">
        <f t="shared" si="90"/>
        <v>0</v>
      </c>
      <c r="N186" s="12">
        <f t="shared" si="91"/>
        <v>44</v>
      </c>
      <c r="O186" s="6"/>
    </row>
    <row r="187" spans="1:15" ht="33" x14ac:dyDescent="0.25">
      <c r="A187" s="79"/>
      <c r="B187" s="82"/>
      <c r="C187" s="85"/>
      <c r="E187" s="10" t="s">
        <v>104</v>
      </c>
      <c r="F187" s="10" t="s">
        <v>73</v>
      </c>
      <c r="G187" s="10"/>
      <c r="H187" s="11">
        <v>30</v>
      </c>
      <c r="I187" s="11">
        <v>0</v>
      </c>
      <c r="J187" s="11"/>
      <c r="K187" s="11">
        <v>30</v>
      </c>
      <c r="L187" s="11">
        <v>0</v>
      </c>
      <c r="M187" s="11"/>
      <c r="N187" s="12"/>
      <c r="O187" s="6"/>
    </row>
    <row r="188" spans="1:15" x14ac:dyDescent="0.25">
      <c r="A188" s="79"/>
      <c r="B188" s="82"/>
      <c r="C188" s="85"/>
      <c r="E188" s="10" t="s">
        <v>20</v>
      </c>
      <c r="F188" s="10" t="s">
        <v>73</v>
      </c>
      <c r="G188" s="10"/>
      <c r="H188" s="11">
        <v>30</v>
      </c>
      <c r="I188" s="11">
        <v>0</v>
      </c>
      <c r="J188" s="11"/>
      <c r="K188" s="11">
        <v>30</v>
      </c>
      <c r="L188" s="11">
        <v>0</v>
      </c>
      <c r="M188" s="11"/>
      <c r="N188" s="12"/>
      <c r="O188" s="6"/>
    </row>
    <row r="189" spans="1:15" ht="49.5" x14ac:dyDescent="0.25">
      <c r="A189" s="79"/>
      <c r="B189" s="82"/>
      <c r="C189" s="85"/>
      <c r="E189" s="10" t="s">
        <v>54</v>
      </c>
      <c r="F189" s="10" t="s">
        <v>64</v>
      </c>
      <c r="G189" s="10"/>
      <c r="H189" s="11">
        <v>23</v>
      </c>
      <c r="I189" s="11">
        <v>37</v>
      </c>
      <c r="J189" s="11"/>
      <c r="K189" s="11">
        <v>23</v>
      </c>
      <c r="L189" s="11">
        <v>37</v>
      </c>
      <c r="M189" s="11">
        <f t="shared" ref="M189:M192" si="92">K189</f>
        <v>23</v>
      </c>
      <c r="N189" s="12">
        <f t="shared" ref="N189:N192" si="93">L189/1.5</f>
        <v>24.666666666666668</v>
      </c>
      <c r="O189" s="6"/>
    </row>
    <row r="190" spans="1:15" x14ac:dyDescent="0.25">
      <c r="A190" s="79"/>
      <c r="B190" s="82"/>
      <c r="C190" s="85"/>
      <c r="E190" s="10" t="s">
        <v>106</v>
      </c>
      <c r="F190" s="10" t="s">
        <v>105</v>
      </c>
      <c r="G190" s="10"/>
      <c r="H190" s="11">
        <v>17</v>
      </c>
      <c r="I190" s="11">
        <v>43</v>
      </c>
      <c r="J190" s="11"/>
      <c r="K190" s="11">
        <v>17</v>
      </c>
      <c r="L190" s="11">
        <v>43</v>
      </c>
      <c r="M190" s="11">
        <f t="shared" si="92"/>
        <v>17</v>
      </c>
      <c r="N190" s="12">
        <f t="shared" si="93"/>
        <v>28.666666666666668</v>
      </c>
      <c r="O190" s="6"/>
    </row>
    <row r="191" spans="1:15" x14ac:dyDescent="0.25">
      <c r="A191" s="79"/>
      <c r="B191" s="82"/>
      <c r="C191" s="85"/>
      <c r="E191" s="10" t="s">
        <v>106</v>
      </c>
      <c r="F191" s="10" t="s">
        <v>107</v>
      </c>
      <c r="G191" s="10"/>
      <c r="H191" s="11">
        <v>17</v>
      </c>
      <c r="I191" s="11">
        <v>43</v>
      </c>
      <c r="J191" s="11"/>
      <c r="K191" s="11">
        <v>17</v>
      </c>
      <c r="L191" s="11">
        <v>43</v>
      </c>
      <c r="M191" s="11">
        <f t="shared" si="92"/>
        <v>17</v>
      </c>
      <c r="N191" s="12">
        <f t="shared" si="93"/>
        <v>28.666666666666668</v>
      </c>
      <c r="O191" s="6"/>
    </row>
    <row r="192" spans="1:15" x14ac:dyDescent="0.25">
      <c r="A192" s="79"/>
      <c r="B192" s="82"/>
      <c r="C192" s="85"/>
      <c r="E192" s="10" t="s">
        <v>43</v>
      </c>
      <c r="F192" s="10" t="s">
        <v>48</v>
      </c>
      <c r="G192" s="10"/>
      <c r="H192" s="11">
        <v>0</v>
      </c>
      <c r="I192" s="11">
        <v>90</v>
      </c>
      <c r="J192" s="11">
        <v>2</v>
      </c>
      <c r="K192" s="11">
        <v>0</v>
      </c>
      <c r="L192" s="11">
        <v>90</v>
      </c>
      <c r="M192" s="11">
        <f t="shared" si="92"/>
        <v>0</v>
      </c>
      <c r="N192" s="12">
        <f t="shared" si="93"/>
        <v>60</v>
      </c>
      <c r="O192" s="6"/>
    </row>
    <row r="193" spans="1:15" x14ac:dyDescent="0.25">
      <c r="A193" s="79"/>
      <c r="B193" s="82"/>
      <c r="C193" s="85"/>
      <c r="E193" s="10" t="s">
        <v>28</v>
      </c>
      <c r="F193" s="10" t="s">
        <v>108</v>
      </c>
      <c r="G193" s="10"/>
      <c r="H193" s="11">
        <v>0</v>
      </c>
      <c r="I193" s="11">
        <v>60</v>
      </c>
      <c r="J193" s="11">
        <v>1</v>
      </c>
      <c r="K193" s="11">
        <v>0</v>
      </c>
      <c r="L193" s="11">
        <v>60</v>
      </c>
      <c r="M193" s="11">
        <f t="shared" ref="M193:M194" si="94">K193*1.1</f>
        <v>0</v>
      </c>
      <c r="N193" s="12">
        <f t="shared" ref="N193:N194" si="95">(L193/1.5)*1.1</f>
        <v>44</v>
      </c>
      <c r="O193" s="6"/>
    </row>
    <row r="194" spans="1:15" x14ac:dyDescent="0.25">
      <c r="A194" s="79"/>
      <c r="B194" s="82"/>
      <c r="C194" s="85"/>
      <c r="E194" s="10" t="s">
        <v>28</v>
      </c>
      <c r="F194" s="10" t="s">
        <v>108</v>
      </c>
      <c r="G194" s="10"/>
      <c r="H194" s="11">
        <v>0</v>
      </c>
      <c r="I194" s="11">
        <v>60</v>
      </c>
      <c r="J194" s="11">
        <v>2</v>
      </c>
      <c r="K194" s="11">
        <v>0</v>
      </c>
      <c r="L194" s="11">
        <v>60</v>
      </c>
      <c r="M194" s="11">
        <f t="shared" si="94"/>
        <v>0</v>
      </c>
      <c r="N194" s="12">
        <f t="shared" si="95"/>
        <v>44</v>
      </c>
      <c r="O194" s="6"/>
    </row>
    <row r="195" spans="1:15" s="3" customFormat="1" x14ac:dyDescent="0.25">
      <c r="A195" s="80"/>
      <c r="B195" s="83"/>
      <c r="C195" s="86"/>
      <c r="E195" s="4"/>
      <c r="F195" s="4"/>
      <c r="G195" s="4"/>
      <c r="H195" s="5">
        <f>SUM(H182:H194)</f>
        <v>223</v>
      </c>
      <c r="I195" s="5">
        <f>SUM(I182:I194)</f>
        <v>453</v>
      </c>
      <c r="J195" s="5"/>
      <c r="K195" s="5">
        <f>SUM(K182:K194)</f>
        <v>223</v>
      </c>
      <c r="L195" s="5">
        <f>SUM(L182:L194)</f>
        <v>453</v>
      </c>
      <c r="M195" s="5">
        <f t="shared" ref="M195:N195" si="96">SUM(M182:M194)</f>
        <v>172</v>
      </c>
      <c r="N195" s="5">
        <f t="shared" si="96"/>
        <v>318</v>
      </c>
      <c r="O195" s="8">
        <f>M195+N195</f>
        <v>490</v>
      </c>
    </row>
    <row r="196" spans="1:15" x14ac:dyDescent="0.25">
      <c r="A196" s="78">
        <v>16</v>
      </c>
      <c r="B196" s="81" t="s">
        <v>115</v>
      </c>
      <c r="C196" s="84" t="s">
        <v>116</v>
      </c>
      <c r="E196" s="10" t="s">
        <v>39</v>
      </c>
      <c r="F196" s="10" t="s">
        <v>6</v>
      </c>
      <c r="G196" s="10"/>
      <c r="H196" s="11">
        <v>0</v>
      </c>
      <c r="I196" s="11">
        <v>60</v>
      </c>
      <c r="J196" s="11">
        <v>1</v>
      </c>
      <c r="K196" s="11">
        <v>0</v>
      </c>
      <c r="L196" s="11">
        <v>60</v>
      </c>
      <c r="M196" s="11">
        <f>K196*1.1</f>
        <v>0</v>
      </c>
      <c r="N196" s="12">
        <f>(L196/1.5)*1.1</f>
        <v>44</v>
      </c>
      <c r="O196" s="6"/>
    </row>
    <row r="197" spans="1:15" x14ac:dyDescent="0.25">
      <c r="A197" s="79"/>
      <c r="B197" s="82"/>
      <c r="C197" s="85"/>
      <c r="E197" s="10" t="s">
        <v>111</v>
      </c>
      <c r="F197" s="10" t="s">
        <v>22</v>
      </c>
      <c r="G197" s="10"/>
      <c r="H197" s="11">
        <v>30</v>
      </c>
      <c r="I197" s="11">
        <v>0</v>
      </c>
      <c r="J197" s="11"/>
      <c r="K197" s="11">
        <v>30</v>
      </c>
      <c r="L197" s="11">
        <v>0</v>
      </c>
      <c r="M197" s="11">
        <f t="shared" ref="M197:M203" si="97">K197</f>
        <v>30</v>
      </c>
      <c r="N197" s="12">
        <f t="shared" ref="N197:N202" si="98">L197/1.5</f>
        <v>0</v>
      </c>
      <c r="O197" s="6"/>
    </row>
    <row r="198" spans="1:15" ht="33" x14ac:dyDescent="0.25">
      <c r="A198" s="79"/>
      <c r="B198" s="82"/>
      <c r="C198" s="85"/>
      <c r="E198" s="10" t="s">
        <v>112</v>
      </c>
      <c r="F198" s="10" t="s">
        <v>53</v>
      </c>
      <c r="G198" s="10"/>
      <c r="H198" s="11">
        <v>30</v>
      </c>
      <c r="I198" s="11">
        <v>0</v>
      </c>
      <c r="J198" s="11"/>
      <c r="K198" s="11">
        <v>30</v>
      </c>
      <c r="L198" s="11">
        <v>0</v>
      </c>
      <c r="M198" s="11">
        <f t="shared" si="97"/>
        <v>30</v>
      </c>
      <c r="N198" s="12">
        <f t="shared" si="98"/>
        <v>0</v>
      </c>
      <c r="O198" s="6"/>
    </row>
    <row r="199" spans="1:15" x14ac:dyDescent="0.25">
      <c r="A199" s="79"/>
      <c r="B199" s="82"/>
      <c r="C199" s="85"/>
      <c r="E199" s="10" t="s">
        <v>113</v>
      </c>
      <c r="F199" s="10" t="s">
        <v>53</v>
      </c>
      <c r="G199" s="10"/>
      <c r="H199" s="11">
        <v>30</v>
      </c>
      <c r="I199" s="11">
        <v>0</v>
      </c>
      <c r="J199" s="11"/>
      <c r="K199" s="11">
        <v>30</v>
      </c>
      <c r="L199" s="11">
        <v>0</v>
      </c>
      <c r="M199" s="11">
        <f t="shared" si="97"/>
        <v>30</v>
      </c>
      <c r="N199" s="12">
        <f t="shared" si="98"/>
        <v>0</v>
      </c>
      <c r="O199" s="6"/>
    </row>
    <row r="200" spans="1:15" ht="33" x14ac:dyDescent="0.25">
      <c r="A200" s="79"/>
      <c r="B200" s="82"/>
      <c r="C200" s="85"/>
      <c r="E200" s="10" t="s">
        <v>112</v>
      </c>
      <c r="F200" s="10" t="s">
        <v>64</v>
      </c>
      <c r="G200" s="10"/>
      <c r="H200" s="11">
        <v>30</v>
      </c>
      <c r="I200" s="11">
        <v>0</v>
      </c>
      <c r="J200" s="11"/>
      <c r="K200" s="11">
        <v>30</v>
      </c>
      <c r="L200" s="11">
        <v>0</v>
      </c>
      <c r="M200" s="11">
        <f t="shared" si="97"/>
        <v>30</v>
      </c>
      <c r="N200" s="12">
        <f t="shared" si="98"/>
        <v>0</v>
      </c>
      <c r="O200" s="6"/>
    </row>
    <row r="201" spans="1:15" x14ac:dyDescent="0.25">
      <c r="A201" s="79"/>
      <c r="B201" s="82"/>
      <c r="C201" s="85"/>
      <c r="E201" s="10" t="s">
        <v>113</v>
      </c>
      <c r="F201" s="10" t="s">
        <v>64</v>
      </c>
      <c r="G201" s="10"/>
      <c r="H201" s="11">
        <v>30</v>
      </c>
      <c r="I201" s="11">
        <v>0</v>
      </c>
      <c r="J201" s="11"/>
      <c r="K201" s="11">
        <v>30</v>
      </c>
      <c r="L201" s="11">
        <v>0</v>
      </c>
      <c r="M201" s="11">
        <f t="shared" si="97"/>
        <v>30</v>
      </c>
      <c r="N201" s="12">
        <f t="shared" si="98"/>
        <v>0</v>
      </c>
      <c r="O201" s="6"/>
    </row>
    <row r="202" spans="1:15" x14ac:dyDescent="0.25">
      <c r="A202" s="79"/>
      <c r="B202" s="82"/>
      <c r="C202" s="85"/>
      <c r="E202" s="10" t="s">
        <v>14</v>
      </c>
      <c r="F202" s="10" t="s">
        <v>64</v>
      </c>
      <c r="G202" s="10"/>
      <c r="H202" s="11">
        <v>16</v>
      </c>
      <c r="I202" s="11">
        <v>0</v>
      </c>
      <c r="J202" s="11"/>
      <c r="K202" s="11">
        <v>16</v>
      </c>
      <c r="L202" s="11">
        <v>0</v>
      </c>
      <c r="M202" s="11">
        <f t="shared" si="97"/>
        <v>16</v>
      </c>
      <c r="N202" s="12">
        <f t="shared" si="98"/>
        <v>0</v>
      </c>
      <c r="O202" s="6"/>
    </row>
    <row r="203" spans="1:15" x14ac:dyDescent="0.25">
      <c r="A203" s="79"/>
      <c r="B203" s="82"/>
      <c r="C203" s="85"/>
      <c r="E203" s="10" t="s">
        <v>14</v>
      </c>
      <c r="F203" s="10" t="s">
        <v>81</v>
      </c>
      <c r="G203" s="10"/>
      <c r="H203" s="11">
        <v>16</v>
      </c>
      <c r="I203" s="11">
        <v>0</v>
      </c>
      <c r="J203" s="11"/>
      <c r="K203" s="11">
        <v>16</v>
      </c>
      <c r="L203" s="11">
        <v>0</v>
      </c>
      <c r="M203" s="11">
        <f t="shared" si="97"/>
        <v>16</v>
      </c>
      <c r="N203" s="12">
        <f t="shared" ref="N203:N212" si="99">(L203/1.5)*1.1</f>
        <v>0</v>
      </c>
      <c r="O203" s="6"/>
    </row>
    <row r="204" spans="1:15" x14ac:dyDescent="0.25">
      <c r="A204" s="79"/>
      <c r="B204" s="82"/>
      <c r="C204" s="85"/>
      <c r="E204" s="10" t="s">
        <v>35</v>
      </c>
      <c r="F204" s="10" t="s">
        <v>81</v>
      </c>
      <c r="G204" s="10"/>
      <c r="H204" s="11">
        <v>0</v>
      </c>
      <c r="I204" s="11">
        <v>60</v>
      </c>
      <c r="J204" s="11">
        <v>1</v>
      </c>
      <c r="K204" s="11">
        <v>0</v>
      </c>
      <c r="L204" s="11">
        <v>60</v>
      </c>
      <c r="M204" s="11">
        <f t="shared" ref="M204:M212" si="100">K204*1.1</f>
        <v>0</v>
      </c>
      <c r="N204" s="12">
        <f t="shared" si="99"/>
        <v>44</v>
      </c>
      <c r="O204" s="6"/>
    </row>
    <row r="205" spans="1:15" x14ac:dyDescent="0.25">
      <c r="A205" s="79"/>
      <c r="B205" s="82"/>
      <c r="C205" s="85"/>
      <c r="E205" s="10" t="s">
        <v>35</v>
      </c>
      <c r="F205" s="10" t="s">
        <v>47</v>
      </c>
      <c r="G205" s="10"/>
      <c r="H205" s="11">
        <v>0</v>
      </c>
      <c r="I205" s="11">
        <v>60</v>
      </c>
      <c r="J205" s="11">
        <v>2</v>
      </c>
      <c r="K205" s="11">
        <v>0</v>
      </c>
      <c r="L205" s="11">
        <v>60</v>
      </c>
      <c r="M205" s="11">
        <f t="shared" si="100"/>
        <v>0</v>
      </c>
      <c r="N205" s="12">
        <f t="shared" si="99"/>
        <v>44</v>
      </c>
      <c r="O205" s="6"/>
    </row>
    <row r="206" spans="1:15" x14ac:dyDescent="0.25">
      <c r="A206" s="79"/>
      <c r="B206" s="82"/>
      <c r="C206" s="85"/>
      <c r="E206" s="10" t="s">
        <v>35</v>
      </c>
      <c r="F206" s="10" t="s">
        <v>59</v>
      </c>
      <c r="G206" s="10"/>
      <c r="H206" s="11">
        <v>0</v>
      </c>
      <c r="I206" s="11">
        <v>60</v>
      </c>
      <c r="J206" s="11">
        <v>2</v>
      </c>
      <c r="K206" s="11">
        <v>0</v>
      </c>
      <c r="L206" s="11">
        <v>60</v>
      </c>
      <c r="M206" s="11">
        <f t="shared" si="100"/>
        <v>0</v>
      </c>
      <c r="N206" s="12">
        <f t="shared" si="99"/>
        <v>44</v>
      </c>
      <c r="O206" s="6"/>
    </row>
    <row r="207" spans="1:15" x14ac:dyDescent="0.25">
      <c r="A207" s="79"/>
      <c r="B207" s="82"/>
      <c r="C207" s="85"/>
      <c r="E207" s="10" t="s">
        <v>28</v>
      </c>
      <c r="F207" s="10" t="s">
        <v>49</v>
      </c>
      <c r="G207" s="10"/>
      <c r="H207" s="11">
        <v>0</v>
      </c>
      <c r="I207" s="11">
        <v>60</v>
      </c>
      <c r="J207" s="11">
        <v>1</v>
      </c>
      <c r="K207" s="11">
        <v>0</v>
      </c>
      <c r="L207" s="11">
        <v>60</v>
      </c>
      <c r="M207" s="11">
        <f t="shared" si="100"/>
        <v>0</v>
      </c>
      <c r="N207" s="12">
        <f t="shared" si="99"/>
        <v>44</v>
      </c>
      <c r="O207" s="6"/>
    </row>
    <row r="208" spans="1:15" x14ac:dyDescent="0.25">
      <c r="A208" s="79"/>
      <c r="B208" s="82"/>
      <c r="C208" s="85"/>
      <c r="E208" s="10" t="s">
        <v>28</v>
      </c>
      <c r="F208" s="10" t="s">
        <v>49</v>
      </c>
      <c r="G208" s="10"/>
      <c r="H208" s="11">
        <v>0</v>
      </c>
      <c r="I208" s="11">
        <v>60</v>
      </c>
      <c r="J208" s="11">
        <v>2</v>
      </c>
      <c r="K208" s="11">
        <v>0</v>
      </c>
      <c r="L208" s="11">
        <v>60</v>
      </c>
      <c r="M208" s="11">
        <f t="shared" si="100"/>
        <v>0</v>
      </c>
      <c r="N208" s="12">
        <f t="shared" si="99"/>
        <v>44</v>
      </c>
      <c r="O208" s="6"/>
    </row>
    <row r="209" spans="1:15" x14ac:dyDescent="0.25">
      <c r="A209" s="79"/>
      <c r="B209" s="82"/>
      <c r="C209" s="85"/>
      <c r="E209" s="10" t="s">
        <v>28</v>
      </c>
      <c r="F209" s="10" t="s">
        <v>114</v>
      </c>
      <c r="G209" s="10"/>
      <c r="H209" s="11">
        <v>0</v>
      </c>
      <c r="I209" s="11">
        <v>60</v>
      </c>
      <c r="J209" s="11">
        <v>1</v>
      </c>
      <c r="K209" s="11">
        <v>0</v>
      </c>
      <c r="L209" s="11">
        <v>60</v>
      </c>
      <c r="M209" s="11">
        <f t="shared" si="100"/>
        <v>0</v>
      </c>
      <c r="N209" s="12">
        <f t="shared" si="99"/>
        <v>44</v>
      </c>
      <c r="O209" s="6"/>
    </row>
    <row r="210" spans="1:15" x14ac:dyDescent="0.25">
      <c r="A210" s="79"/>
      <c r="B210" s="82"/>
      <c r="C210" s="85"/>
      <c r="E210" s="10" t="s">
        <v>28</v>
      </c>
      <c r="F210" s="10" t="s">
        <v>114</v>
      </c>
      <c r="G210" s="10"/>
      <c r="H210" s="11">
        <v>0</v>
      </c>
      <c r="I210" s="11">
        <v>60</v>
      </c>
      <c r="J210" s="11">
        <v>2</v>
      </c>
      <c r="K210" s="11">
        <v>0</v>
      </c>
      <c r="L210" s="11">
        <v>60</v>
      </c>
      <c r="M210" s="11">
        <f t="shared" si="100"/>
        <v>0</v>
      </c>
      <c r="N210" s="12">
        <f t="shared" si="99"/>
        <v>44</v>
      </c>
      <c r="O210" s="6"/>
    </row>
    <row r="211" spans="1:15" x14ac:dyDescent="0.25">
      <c r="A211" s="79"/>
      <c r="B211" s="82"/>
      <c r="C211" s="85"/>
      <c r="E211" s="10" t="s">
        <v>28</v>
      </c>
      <c r="F211" s="10" t="s">
        <v>100</v>
      </c>
      <c r="G211" s="10"/>
      <c r="H211" s="11">
        <v>0</v>
      </c>
      <c r="I211" s="11">
        <v>60</v>
      </c>
      <c r="J211" s="11">
        <v>1</v>
      </c>
      <c r="K211" s="11">
        <v>0</v>
      </c>
      <c r="L211" s="11">
        <v>60</v>
      </c>
      <c r="M211" s="11">
        <f t="shared" si="100"/>
        <v>0</v>
      </c>
      <c r="N211" s="12">
        <f t="shared" si="99"/>
        <v>44</v>
      </c>
      <c r="O211" s="6"/>
    </row>
    <row r="212" spans="1:15" x14ac:dyDescent="0.25">
      <c r="A212" s="79"/>
      <c r="B212" s="82"/>
      <c r="C212" s="85"/>
      <c r="E212" s="10" t="s">
        <v>28</v>
      </c>
      <c r="F212" s="10" t="s">
        <v>100</v>
      </c>
      <c r="G212" s="10"/>
      <c r="H212" s="11">
        <v>0</v>
      </c>
      <c r="I212" s="11">
        <v>60</v>
      </c>
      <c r="J212" s="11">
        <v>2</v>
      </c>
      <c r="K212" s="11">
        <v>0</v>
      </c>
      <c r="L212" s="11">
        <v>60</v>
      </c>
      <c r="M212" s="11">
        <f t="shared" si="100"/>
        <v>0</v>
      </c>
      <c r="N212" s="12">
        <f t="shared" si="99"/>
        <v>44</v>
      </c>
      <c r="O212" s="6"/>
    </row>
    <row r="213" spans="1:15" s="3" customFormat="1" x14ac:dyDescent="0.25">
      <c r="A213" s="80"/>
      <c r="B213" s="83"/>
      <c r="C213" s="86"/>
      <c r="E213" s="4"/>
      <c r="F213" s="4"/>
      <c r="G213" s="4"/>
      <c r="H213" s="5">
        <f>SUM(H196:H212)</f>
        <v>182</v>
      </c>
      <c r="I213" s="5">
        <f>SUM(I196:I212)</f>
        <v>600</v>
      </c>
      <c r="J213" s="5"/>
      <c r="K213" s="5">
        <f>SUM(K196:K212)</f>
        <v>182</v>
      </c>
      <c r="L213" s="5">
        <f>SUM(L196:L212)</f>
        <v>600</v>
      </c>
      <c r="M213" s="5">
        <f t="shared" ref="M213:N213" si="101">SUM(M196:M212)</f>
        <v>182</v>
      </c>
      <c r="N213" s="5">
        <f t="shared" si="101"/>
        <v>440</v>
      </c>
      <c r="O213" s="8">
        <f>M213+N213</f>
        <v>622</v>
      </c>
    </row>
    <row r="214" spans="1:15" x14ac:dyDescent="0.25">
      <c r="A214" s="78">
        <v>17</v>
      </c>
      <c r="B214" s="81" t="s">
        <v>121</v>
      </c>
      <c r="C214" s="84" t="s">
        <v>122</v>
      </c>
      <c r="E214" s="10" t="s">
        <v>20</v>
      </c>
      <c r="F214" s="10" t="s">
        <v>6</v>
      </c>
      <c r="G214" s="10"/>
      <c r="H214" s="11">
        <v>60</v>
      </c>
      <c r="I214" s="11">
        <v>0</v>
      </c>
      <c r="J214" s="11"/>
      <c r="K214" s="11">
        <v>60</v>
      </c>
      <c r="L214" s="11">
        <v>0</v>
      </c>
      <c r="M214" s="11">
        <f t="shared" ref="M214:M215" si="102">K214*1.1</f>
        <v>66</v>
      </c>
      <c r="N214" s="12">
        <f t="shared" ref="N214:N219" si="103">(L214/1.5)*1.1</f>
        <v>0</v>
      </c>
      <c r="O214" s="6"/>
    </row>
    <row r="215" spans="1:15" x14ac:dyDescent="0.25">
      <c r="A215" s="79"/>
      <c r="B215" s="82"/>
      <c r="C215" s="85"/>
      <c r="E215" s="10" t="s">
        <v>21</v>
      </c>
      <c r="F215" s="10" t="s">
        <v>6</v>
      </c>
      <c r="G215" s="10"/>
      <c r="H215" s="11">
        <v>30</v>
      </c>
      <c r="I215" s="11">
        <v>0</v>
      </c>
      <c r="J215" s="11"/>
      <c r="K215" s="11">
        <v>30</v>
      </c>
      <c r="L215" s="11">
        <v>0</v>
      </c>
      <c r="M215" s="11">
        <f t="shared" si="102"/>
        <v>33</v>
      </c>
      <c r="N215" s="12">
        <f t="shared" si="103"/>
        <v>0</v>
      </c>
      <c r="O215" s="6"/>
    </row>
    <row r="216" spans="1:15" x14ac:dyDescent="0.25">
      <c r="A216" s="79"/>
      <c r="B216" s="82"/>
      <c r="C216" s="85"/>
      <c r="E216" s="10" t="s">
        <v>14</v>
      </c>
      <c r="F216" s="10" t="s">
        <v>6</v>
      </c>
      <c r="G216" s="10"/>
      <c r="H216" s="11">
        <v>16</v>
      </c>
      <c r="I216" s="11">
        <v>0</v>
      </c>
      <c r="J216" s="11"/>
      <c r="K216" s="11">
        <v>16</v>
      </c>
      <c r="L216" s="11">
        <v>0</v>
      </c>
      <c r="M216" s="11">
        <f>K216</f>
        <v>16</v>
      </c>
      <c r="N216" s="12">
        <f t="shared" si="103"/>
        <v>0</v>
      </c>
      <c r="O216" s="6"/>
    </row>
    <row r="217" spans="1:15" x14ac:dyDescent="0.25">
      <c r="A217" s="79"/>
      <c r="B217" s="82"/>
      <c r="C217" s="85"/>
      <c r="E217" s="10" t="s">
        <v>16</v>
      </c>
      <c r="F217" s="10" t="s">
        <v>117</v>
      </c>
      <c r="G217" s="10"/>
      <c r="H217" s="11">
        <v>45</v>
      </c>
      <c r="I217" s="11">
        <v>0</v>
      </c>
      <c r="J217" s="11"/>
      <c r="K217" s="11">
        <v>45</v>
      </c>
      <c r="L217" s="11">
        <v>0</v>
      </c>
      <c r="M217" s="11"/>
      <c r="N217" s="12">
        <f t="shared" si="103"/>
        <v>0</v>
      </c>
      <c r="O217" s="6"/>
    </row>
    <row r="218" spans="1:15" x14ac:dyDescent="0.25">
      <c r="A218" s="79"/>
      <c r="B218" s="82"/>
      <c r="C218" s="85"/>
      <c r="E218" s="10" t="s">
        <v>39</v>
      </c>
      <c r="F218" s="10" t="s">
        <v>73</v>
      </c>
      <c r="G218" s="10"/>
      <c r="H218" s="11">
        <v>0</v>
      </c>
      <c r="I218" s="11">
        <v>60</v>
      </c>
      <c r="J218" s="11"/>
      <c r="K218" s="11">
        <v>0</v>
      </c>
      <c r="L218" s="11">
        <v>60</v>
      </c>
      <c r="M218" s="11"/>
      <c r="N218" s="12">
        <f t="shared" si="103"/>
        <v>44</v>
      </c>
      <c r="O218" s="6"/>
    </row>
    <row r="219" spans="1:15" x14ac:dyDescent="0.25">
      <c r="A219" s="79"/>
      <c r="B219" s="82"/>
      <c r="C219" s="85"/>
      <c r="E219" s="10" t="s">
        <v>14</v>
      </c>
      <c r="F219" s="10" t="s">
        <v>118</v>
      </c>
      <c r="G219" s="10"/>
      <c r="H219" s="11">
        <v>16</v>
      </c>
      <c r="I219" s="11">
        <v>0</v>
      </c>
      <c r="J219" s="11"/>
      <c r="K219" s="11">
        <v>16</v>
      </c>
      <c r="L219" s="11">
        <v>0</v>
      </c>
      <c r="M219" s="11">
        <f>K219</f>
        <v>16</v>
      </c>
      <c r="N219" s="12">
        <f t="shared" si="103"/>
        <v>0</v>
      </c>
      <c r="O219" s="6"/>
    </row>
    <row r="220" spans="1:15" x14ac:dyDescent="0.25">
      <c r="A220" s="79"/>
      <c r="B220" s="82"/>
      <c r="C220" s="85"/>
      <c r="E220" s="10" t="s">
        <v>35</v>
      </c>
      <c r="F220" s="10" t="s">
        <v>118</v>
      </c>
      <c r="G220" s="10"/>
      <c r="H220" s="11">
        <v>0</v>
      </c>
      <c r="I220" s="11">
        <v>60</v>
      </c>
      <c r="J220" s="11">
        <v>1</v>
      </c>
      <c r="K220" s="11">
        <v>0</v>
      </c>
      <c r="L220" s="11">
        <v>60</v>
      </c>
      <c r="M220" s="11">
        <f t="shared" ref="M220:M224" si="104">K220*1.1</f>
        <v>0</v>
      </c>
      <c r="N220" s="12">
        <f t="shared" ref="N219:N224" si="105">(L220/1.5)*1.1</f>
        <v>44</v>
      </c>
      <c r="O220" s="6"/>
    </row>
    <row r="221" spans="1:15" x14ac:dyDescent="0.25">
      <c r="A221" s="79"/>
      <c r="B221" s="82"/>
      <c r="C221" s="85"/>
      <c r="E221" s="10" t="s">
        <v>35</v>
      </c>
      <c r="F221" s="10" t="s">
        <v>118</v>
      </c>
      <c r="G221" s="10"/>
      <c r="H221" s="11">
        <v>0</v>
      </c>
      <c r="I221" s="11">
        <v>60</v>
      </c>
      <c r="J221" s="11">
        <v>2</v>
      </c>
      <c r="K221" s="11">
        <v>0</v>
      </c>
      <c r="L221" s="11">
        <v>60</v>
      </c>
      <c r="M221" s="11">
        <f t="shared" si="104"/>
        <v>0</v>
      </c>
      <c r="N221" s="12">
        <f t="shared" si="105"/>
        <v>44</v>
      </c>
      <c r="O221" s="6"/>
    </row>
    <row r="222" spans="1:15" x14ac:dyDescent="0.25">
      <c r="A222" s="79"/>
      <c r="B222" s="82"/>
      <c r="C222" s="85"/>
      <c r="E222" s="10" t="s">
        <v>14</v>
      </c>
      <c r="F222" s="10" t="s">
        <v>119</v>
      </c>
      <c r="G222" s="10"/>
      <c r="H222" s="11">
        <v>16</v>
      </c>
      <c r="I222" s="11">
        <v>0</v>
      </c>
      <c r="J222" s="11"/>
      <c r="K222" s="11">
        <v>16</v>
      </c>
      <c r="L222" s="11">
        <v>0</v>
      </c>
      <c r="M222" s="11">
        <f>K222</f>
        <v>16</v>
      </c>
      <c r="N222" s="12">
        <f t="shared" si="105"/>
        <v>0</v>
      </c>
      <c r="O222" s="6"/>
    </row>
    <row r="223" spans="1:15" x14ac:dyDescent="0.25">
      <c r="A223" s="79"/>
      <c r="B223" s="82"/>
      <c r="C223" s="85"/>
      <c r="E223" s="10" t="s">
        <v>35</v>
      </c>
      <c r="F223" s="10" t="s">
        <v>119</v>
      </c>
      <c r="G223" s="10"/>
      <c r="H223" s="11">
        <v>0</v>
      </c>
      <c r="I223" s="11">
        <v>60</v>
      </c>
      <c r="J223" s="11">
        <v>1</v>
      </c>
      <c r="K223" s="11">
        <v>0</v>
      </c>
      <c r="L223" s="11">
        <v>60</v>
      </c>
      <c r="M223" s="11">
        <f t="shared" si="104"/>
        <v>0</v>
      </c>
      <c r="N223" s="12">
        <f t="shared" si="105"/>
        <v>44</v>
      </c>
      <c r="O223" s="6"/>
    </row>
    <row r="224" spans="1:15" x14ac:dyDescent="0.25">
      <c r="A224" s="79"/>
      <c r="B224" s="82"/>
      <c r="C224" s="85"/>
      <c r="E224" s="10" t="s">
        <v>35</v>
      </c>
      <c r="F224" s="10" t="s">
        <v>119</v>
      </c>
      <c r="G224" s="10"/>
      <c r="H224" s="11">
        <v>0</v>
      </c>
      <c r="I224" s="11">
        <v>60</v>
      </c>
      <c r="J224" s="11">
        <v>2</v>
      </c>
      <c r="K224" s="11">
        <v>0</v>
      </c>
      <c r="L224" s="11">
        <v>60</v>
      </c>
      <c r="M224" s="11">
        <f t="shared" si="104"/>
        <v>0</v>
      </c>
      <c r="N224" s="12">
        <f t="shared" si="105"/>
        <v>44</v>
      </c>
      <c r="O224" s="6"/>
    </row>
    <row r="225" spans="1:15" x14ac:dyDescent="0.25">
      <c r="A225" s="79"/>
      <c r="B225" s="82"/>
      <c r="C225" s="85"/>
      <c r="E225" s="10" t="s">
        <v>76</v>
      </c>
      <c r="F225" s="10" t="s">
        <v>48</v>
      </c>
      <c r="G225" s="10"/>
      <c r="H225" s="11">
        <v>0</v>
      </c>
      <c r="I225" s="11">
        <v>60</v>
      </c>
      <c r="J225" s="11">
        <v>2</v>
      </c>
      <c r="K225" s="11">
        <v>0</v>
      </c>
      <c r="L225" s="11">
        <v>60</v>
      </c>
      <c r="M225" s="11">
        <f t="shared" ref="M225" si="106">K225</f>
        <v>0</v>
      </c>
      <c r="N225" s="12">
        <f>L225/1.5</f>
        <v>40</v>
      </c>
      <c r="O225" s="6"/>
    </row>
    <row r="226" spans="1:15" x14ac:dyDescent="0.25">
      <c r="A226" s="79"/>
      <c r="B226" s="82"/>
      <c r="C226" s="85"/>
      <c r="E226" s="10" t="s">
        <v>28</v>
      </c>
      <c r="F226" s="10" t="s">
        <v>120</v>
      </c>
      <c r="G226" s="10"/>
      <c r="H226" s="11">
        <v>0</v>
      </c>
      <c r="I226" s="11">
        <v>60</v>
      </c>
      <c r="J226" s="11">
        <v>1</v>
      </c>
      <c r="K226" s="11">
        <v>0</v>
      </c>
      <c r="L226" s="11">
        <v>60</v>
      </c>
      <c r="M226" s="11">
        <f t="shared" ref="M226:M227" si="107">K226*1.1</f>
        <v>0</v>
      </c>
      <c r="N226" s="12">
        <f t="shared" ref="N226:N227" si="108">(L226/1.5)*1.1</f>
        <v>44</v>
      </c>
      <c r="O226" s="6"/>
    </row>
    <row r="227" spans="1:15" x14ac:dyDescent="0.25">
      <c r="A227" s="79"/>
      <c r="B227" s="82"/>
      <c r="C227" s="85"/>
      <c r="E227" s="10" t="s">
        <v>28</v>
      </c>
      <c r="F227" s="10" t="s">
        <v>120</v>
      </c>
      <c r="G227" s="10"/>
      <c r="H227" s="11">
        <v>0</v>
      </c>
      <c r="I227" s="11">
        <v>60</v>
      </c>
      <c r="J227" s="11">
        <v>2</v>
      </c>
      <c r="K227" s="11">
        <v>0</v>
      </c>
      <c r="L227" s="11">
        <v>60</v>
      </c>
      <c r="M227" s="11">
        <f t="shared" si="107"/>
        <v>0</v>
      </c>
      <c r="N227" s="12">
        <f t="shared" si="108"/>
        <v>44</v>
      </c>
      <c r="O227" s="6"/>
    </row>
    <row r="228" spans="1:15" x14ac:dyDescent="0.25">
      <c r="A228" s="80"/>
      <c r="B228" s="83"/>
      <c r="C228" s="86"/>
      <c r="E228" s="9"/>
      <c r="F228" s="9"/>
      <c r="G228" s="9"/>
      <c r="H228" s="9">
        <f>SUM(H214:H227)</f>
        <v>183</v>
      </c>
      <c r="I228" s="9">
        <f>SUM(I214:I227)</f>
        <v>480</v>
      </c>
      <c r="J228" s="9"/>
      <c r="K228" s="9">
        <f>SUM(K214:K227)</f>
        <v>183</v>
      </c>
      <c r="L228" s="9">
        <f>SUM(L214:L227)</f>
        <v>480</v>
      </c>
      <c r="M228" s="9">
        <f t="shared" ref="M228:N228" si="109">SUM(M214:M227)</f>
        <v>147</v>
      </c>
      <c r="N228" s="9">
        <f t="shared" si="109"/>
        <v>348</v>
      </c>
      <c r="O228" s="8">
        <f>M228+N228</f>
        <v>495</v>
      </c>
    </row>
  </sheetData>
  <autoFilter ref="A8:O228">
    <filterColumn colId="1" showButton="0"/>
  </autoFilter>
  <mergeCells count="66">
    <mergeCell ref="K9:L9"/>
    <mergeCell ref="M9:N9"/>
    <mergeCell ref="A8:A9"/>
    <mergeCell ref="F8:F9"/>
    <mergeCell ref="E8:E9"/>
    <mergeCell ref="J8:J9"/>
    <mergeCell ref="B8:C9"/>
    <mergeCell ref="H9:I9"/>
    <mergeCell ref="A10:A16"/>
    <mergeCell ref="B10:B16"/>
    <mergeCell ref="C10:C16"/>
    <mergeCell ref="A17:A34"/>
    <mergeCell ref="B17:B34"/>
    <mergeCell ref="C17:C34"/>
    <mergeCell ref="A35:A43"/>
    <mergeCell ref="B35:B43"/>
    <mergeCell ref="C35:C43"/>
    <mergeCell ref="A44:A64"/>
    <mergeCell ref="B44:B64"/>
    <mergeCell ref="C44:C64"/>
    <mergeCell ref="A65:A72"/>
    <mergeCell ref="B65:B72"/>
    <mergeCell ref="C65:C72"/>
    <mergeCell ref="A73:A81"/>
    <mergeCell ref="B73:B81"/>
    <mergeCell ref="C73:C81"/>
    <mergeCell ref="A82:A92"/>
    <mergeCell ref="B82:B92"/>
    <mergeCell ref="C82:C92"/>
    <mergeCell ref="A93:A100"/>
    <mergeCell ref="B93:B100"/>
    <mergeCell ref="C93:C100"/>
    <mergeCell ref="A101:A111"/>
    <mergeCell ref="B101:B111"/>
    <mergeCell ref="C101:C111"/>
    <mergeCell ref="A112:A123"/>
    <mergeCell ref="B112:B123"/>
    <mergeCell ref="C112:C123"/>
    <mergeCell ref="C167:C181"/>
    <mergeCell ref="A124:A140"/>
    <mergeCell ref="B124:B140"/>
    <mergeCell ref="C124:C140"/>
    <mergeCell ref="A141:A156"/>
    <mergeCell ref="B141:B156"/>
    <mergeCell ref="C141:C156"/>
    <mergeCell ref="A214:A228"/>
    <mergeCell ref="B214:B228"/>
    <mergeCell ref="C214:C228"/>
    <mergeCell ref="O8:O9"/>
    <mergeCell ref="A5:O6"/>
    <mergeCell ref="A182:A195"/>
    <mergeCell ref="B182:B195"/>
    <mergeCell ref="C182:C195"/>
    <mergeCell ref="A196:A213"/>
    <mergeCell ref="B196:B213"/>
    <mergeCell ref="C196:C213"/>
    <mergeCell ref="A157:A166"/>
    <mergeCell ref="B157:B166"/>
    <mergeCell ref="C157:C166"/>
    <mergeCell ref="A167:A181"/>
    <mergeCell ref="B167:B181"/>
    <mergeCell ref="J1:O1"/>
    <mergeCell ref="J2:O2"/>
    <mergeCell ref="A1:D1"/>
    <mergeCell ref="A2:D2"/>
    <mergeCell ref="A3:D3"/>
  </mergeCells>
  <pageMargins left="0.45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9" workbookViewId="0">
      <selection activeCell="E30" sqref="E30"/>
    </sheetView>
  </sheetViews>
  <sheetFormatPr defaultRowHeight="15" x14ac:dyDescent="0.25"/>
  <cols>
    <col min="1" max="1" width="5.140625" customWidth="1"/>
    <col min="2" max="2" width="18.140625" customWidth="1"/>
    <col min="3" max="3" width="8.5703125" customWidth="1"/>
    <col min="4" max="4" width="7.140625" customWidth="1"/>
    <col min="5" max="5" width="7.42578125" customWidth="1"/>
    <col min="6" max="6" width="5.5703125" customWidth="1"/>
    <col min="7" max="7" width="6.7109375" customWidth="1"/>
    <col min="8" max="8" width="5.28515625" customWidth="1"/>
    <col min="9" max="9" width="5.85546875" customWidth="1"/>
    <col min="10" max="10" width="6.5703125" customWidth="1"/>
    <col min="11" max="11" width="7.28515625" customWidth="1"/>
    <col min="12" max="12" width="6.140625" customWidth="1"/>
    <col min="13" max="13" width="8.28515625" customWidth="1"/>
    <col min="14" max="14" width="4.85546875" customWidth="1"/>
    <col min="15" max="15" width="5.42578125" customWidth="1"/>
    <col min="16" max="16" width="4.85546875" customWidth="1"/>
    <col min="17" max="17" width="6.5703125" customWidth="1"/>
    <col min="18" max="18" width="8.140625" customWidth="1"/>
    <col min="19" max="19" width="15.140625" customWidth="1"/>
    <col min="257" max="257" width="5.140625" customWidth="1"/>
    <col min="258" max="258" width="18.140625" customWidth="1"/>
    <col min="259" max="259" width="8.5703125" customWidth="1"/>
    <col min="260" max="260" width="7.140625" customWidth="1"/>
    <col min="261" max="261" width="7.42578125" customWidth="1"/>
    <col min="262" max="262" width="5.5703125" customWidth="1"/>
    <col min="263" max="263" width="6.7109375" customWidth="1"/>
    <col min="264" max="264" width="5.28515625" customWidth="1"/>
    <col min="265" max="265" width="5.85546875" customWidth="1"/>
    <col min="266" max="266" width="6.5703125" customWidth="1"/>
    <col min="267" max="267" width="7.28515625" customWidth="1"/>
    <col min="268" max="268" width="6.140625" customWidth="1"/>
    <col min="269" max="269" width="8.28515625" customWidth="1"/>
    <col min="270" max="270" width="4.85546875" customWidth="1"/>
    <col min="271" max="271" width="5.42578125" customWidth="1"/>
    <col min="272" max="272" width="4.85546875" customWidth="1"/>
    <col min="273" max="273" width="6.5703125" customWidth="1"/>
    <col min="274" max="274" width="8.140625" customWidth="1"/>
    <col min="275" max="275" width="15.140625" customWidth="1"/>
    <col min="513" max="513" width="5.140625" customWidth="1"/>
    <col min="514" max="514" width="18.140625" customWidth="1"/>
    <col min="515" max="515" width="8.5703125" customWidth="1"/>
    <col min="516" max="516" width="7.140625" customWidth="1"/>
    <col min="517" max="517" width="7.42578125" customWidth="1"/>
    <col min="518" max="518" width="5.5703125" customWidth="1"/>
    <col min="519" max="519" width="6.7109375" customWidth="1"/>
    <col min="520" max="520" width="5.28515625" customWidth="1"/>
    <col min="521" max="521" width="5.85546875" customWidth="1"/>
    <col min="522" max="522" width="6.5703125" customWidth="1"/>
    <col min="523" max="523" width="7.28515625" customWidth="1"/>
    <col min="524" max="524" width="6.140625" customWidth="1"/>
    <col min="525" max="525" width="8.28515625" customWidth="1"/>
    <col min="526" max="526" width="4.85546875" customWidth="1"/>
    <col min="527" max="527" width="5.42578125" customWidth="1"/>
    <col min="528" max="528" width="4.85546875" customWidth="1"/>
    <col min="529" max="529" width="6.5703125" customWidth="1"/>
    <col min="530" max="530" width="8.140625" customWidth="1"/>
    <col min="531" max="531" width="15.140625" customWidth="1"/>
    <col min="769" max="769" width="5.140625" customWidth="1"/>
    <col min="770" max="770" width="18.140625" customWidth="1"/>
    <col min="771" max="771" width="8.5703125" customWidth="1"/>
    <col min="772" max="772" width="7.140625" customWidth="1"/>
    <col min="773" max="773" width="7.42578125" customWidth="1"/>
    <col min="774" max="774" width="5.5703125" customWidth="1"/>
    <col min="775" max="775" width="6.7109375" customWidth="1"/>
    <col min="776" max="776" width="5.28515625" customWidth="1"/>
    <col min="777" max="777" width="5.85546875" customWidth="1"/>
    <col min="778" max="778" width="6.5703125" customWidth="1"/>
    <col min="779" max="779" width="7.28515625" customWidth="1"/>
    <col min="780" max="780" width="6.140625" customWidth="1"/>
    <col min="781" max="781" width="8.28515625" customWidth="1"/>
    <col min="782" max="782" width="4.85546875" customWidth="1"/>
    <col min="783" max="783" width="5.42578125" customWidth="1"/>
    <col min="784" max="784" width="4.85546875" customWidth="1"/>
    <col min="785" max="785" width="6.5703125" customWidth="1"/>
    <col min="786" max="786" width="8.140625" customWidth="1"/>
    <col min="787" max="787" width="15.140625" customWidth="1"/>
    <col min="1025" max="1025" width="5.140625" customWidth="1"/>
    <col min="1026" max="1026" width="18.140625" customWidth="1"/>
    <col min="1027" max="1027" width="8.5703125" customWidth="1"/>
    <col min="1028" max="1028" width="7.140625" customWidth="1"/>
    <col min="1029" max="1029" width="7.42578125" customWidth="1"/>
    <col min="1030" max="1030" width="5.5703125" customWidth="1"/>
    <col min="1031" max="1031" width="6.7109375" customWidth="1"/>
    <col min="1032" max="1032" width="5.28515625" customWidth="1"/>
    <col min="1033" max="1033" width="5.85546875" customWidth="1"/>
    <col min="1034" max="1034" width="6.5703125" customWidth="1"/>
    <col min="1035" max="1035" width="7.28515625" customWidth="1"/>
    <col min="1036" max="1036" width="6.140625" customWidth="1"/>
    <col min="1037" max="1037" width="8.28515625" customWidth="1"/>
    <col min="1038" max="1038" width="4.85546875" customWidth="1"/>
    <col min="1039" max="1039" width="5.42578125" customWidth="1"/>
    <col min="1040" max="1040" width="4.85546875" customWidth="1"/>
    <col min="1041" max="1041" width="6.5703125" customWidth="1"/>
    <col min="1042" max="1042" width="8.140625" customWidth="1"/>
    <col min="1043" max="1043" width="15.140625" customWidth="1"/>
    <col min="1281" max="1281" width="5.140625" customWidth="1"/>
    <col min="1282" max="1282" width="18.140625" customWidth="1"/>
    <col min="1283" max="1283" width="8.5703125" customWidth="1"/>
    <col min="1284" max="1284" width="7.140625" customWidth="1"/>
    <col min="1285" max="1285" width="7.42578125" customWidth="1"/>
    <col min="1286" max="1286" width="5.5703125" customWidth="1"/>
    <col min="1287" max="1287" width="6.7109375" customWidth="1"/>
    <col min="1288" max="1288" width="5.28515625" customWidth="1"/>
    <col min="1289" max="1289" width="5.85546875" customWidth="1"/>
    <col min="1290" max="1290" width="6.5703125" customWidth="1"/>
    <col min="1291" max="1291" width="7.28515625" customWidth="1"/>
    <col min="1292" max="1292" width="6.140625" customWidth="1"/>
    <col min="1293" max="1293" width="8.28515625" customWidth="1"/>
    <col min="1294" max="1294" width="4.85546875" customWidth="1"/>
    <col min="1295" max="1295" width="5.42578125" customWidth="1"/>
    <col min="1296" max="1296" width="4.85546875" customWidth="1"/>
    <col min="1297" max="1297" width="6.5703125" customWidth="1"/>
    <col min="1298" max="1298" width="8.140625" customWidth="1"/>
    <col min="1299" max="1299" width="15.140625" customWidth="1"/>
    <col min="1537" max="1537" width="5.140625" customWidth="1"/>
    <col min="1538" max="1538" width="18.140625" customWidth="1"/>
    <col min="1539" max="1539" width="8.5703125" customWidth="1"/>
    <col min="1540" max="1540" width="7.140625" customWidth="1"/>
    <col min="1541" max="1541" width="7.42578125" customWidth="1"/>
    <col min="1542" max="1542" width="5.5703125" customWidth="1"/>
    <col min="1543" max="1543" width="6.7109375" customWidth="1"/>
    <col min="1544" max="1544" width="5.28515625" customWidth="1"/>
    <col min="1545" max="1545" width="5.85546875" customWidth="1"/>
    <col min="1546" max="1546" width="6.5703125" customWidth="1"/>
    <col min="1547" max="1547" width="7.28515625" customWidth="1"/>
    <col min="1548" max="1548" width="6.140625" customWidth="1"/>
    <col min="1549" max="1549" width="8.28515625" customWidth="1"/>
    <col min="1550" max="1550" width="4.85546875" customWidth="1"/>
    <col min="1551" max="1551" width="5.42578125" customWidth="1"/>
    <col min="1552" max="1552" width="4.85546875" customWidth="1"/>
    <col min="1553" max="1553" width="6.5703125" customWidth="1"/>
    <col min="1554" max="1554" width="8.140625" customWidth="1"/>
    <col min="1555" max="1555" width="15.140625" customWidth="1"/>
    <col min="1793" max="1793" width="5.140625" customWidth="1"/>
    <col min="1794" max="1794" width="18.140625" customWidth="1"/>
    <col min="1795" max="1795" width="8.5703125" customWidth="1"/>
    <col min="1796" max="1796" width="7.140625" customWidth="1"/>
    <col min="1797" max="1797" width="7.42578125" customWidth="1"/>
    <col min="1798" max="1798" width="5.5703125" customWidth="1"/>
    <col min="1799" max="1799" width="6.7109375" customWidth="1"/>
    <col min="1800" max="1800" width="5.28515625" customWidth="1"/>
    <col min="1801" max="1801" width="5.85546875" customWidth="1"/>
    <col min="1802" max="1802" width="6.5703125" customWidth="1"/>
    <col min="1803" max="1803" width="7.28515625" customWidth="1"/>
    <col min="1804" max="1804" width="6.140625" customWidth="1"/>
    <col min="1805" max="1805" width="8.28515625" customWidth="1"/>
    <col min="1806" max="1806" width="4.85546875" customWidth="1"/>
    <col min="1807" max="1807" width="5.42578125" customWidth="1"/>
    <col min="1808" max="1808" width="4.85546875" customWidth="1"/>
    <col min="1809" max="1809" width="6.5703125" customWidth="1"/>
    <col min="1810" max="1810" width="8.140625" customWidth="1"/>
    <col min="1811" max="1811" width="15.140625" customWidth="1"/>
    <col min="2049" max="2049" width="5.140625" customWidth="1"/>
    <col min="2050" max="2050" width="18.140625" customWidth="1"/>
    <col min="2051" max="2051" width="8.5703125" customWidth="1"/>
    <col min="2052" max="2052" width="7.140625" customWidth="1"/>
    <col min="2053" max="2053" width="7.42578125" customWidth="1"/>
    <col min="2054" max="2054" width="5.5703125" customWidth="1"/>
    <col min="2055" max="2055" width="6.7109375" customWidth="1"/>
    <col min="2056" max="2056" width="5.28515625" customWidth="1"/>
    <col min="2057" max="2057" width="5.85546875" customWidth="1"/>
    <col min="2058" max="2058" width="6.5703125" customWidth="1"/>
    <col min="2059" max="2059" width="7.28515625" customWidth="1"/>
    <col min="2060" max="2060" width="6.140625" customWidth="1"/>
    <col min="2061" max="2061" width="8.28515625" customWidth="1"/>
    <col min="2062" max="2062" width="4.85546875" customWidth="1"/>
    <col min="2063" max="2063" width="5.42578125" customWidth="1"/>
    <col min="2064" max="2064" width="4.85546875" customWidth="1"/>
    <col min="2065" max="2065" width="6.5703125" customWidth="1"/>
    <col min="2066" max="2066" width="8.140625" customWidth="1"/>
    <col min="2067" max="2067" width="15.140625" customWidth="1"/>
    <col min="2305" max="2305" width="5.140625" customWidth="1"/>
    <col min="2306" max="2306" width="18.140625" customWidth="1"/>
    <col min="2307" max="2307" width="8.5703125" customWidth="1"/>
    <col min="2308" max="2308" width="7.140625" customWidth="1"/>
    <col min="2309" max="2309" width="7.42578125" customWidth="1"/>
    <col min="2310" max="2310" width="5.5703125" customWidth="1"/>
    <col min="2311" max="2311" width="6.7109375" customWidth="1"/>
    <col min="2312" max="2312" width="5.28515625" customWidth="1"/>
    <col min="2313" max="2313" width="5.85546875" customWidth="1"/>
    <col min="2314" max="2314" width="6.5703125" customWidth="1"/>
    <col min="2315" max="2315" width="7.28515625" customWidth="1"/>
    <col min="2316" max="2316" width="6.140625" customWidth="1"/>
    <col min="2317" max="2317" width="8.28515625" customWidth="1"/>
    <col min="2318" max="2318" width="4.85546875" customWidth="1"/>
    <col min="2319" max="2319" width="5.42578125" customWidth="1"/>
    <col min="2320" max="2320" width="4.85546875" customWidth="1"/>
    <col min="2321" max="2321" width="6.5703125" customWidth="1"/>
    <col min="2322" max="2322" width="8.140625" customWidth="1"/>
    <col min="2323" max="2323" width="15.140625" customWidth="1"/>
    <col min="2561" max="2561" width="5.140625" customWidth="1"/>
    <col min="2562" max="2562" width="18.140625" customWidth="1"/>
    <col min="2563" max="2563" width="8.5703125" customWidth="1"/>
    <col min="2564" max="2564" width="7.140625" customWidth="1"/>
    <col min="2565" max="2565" width="7.42578125" customWidth="1"/>
    <col min="2566" max="2566" width="5.5703125" customWidth="1"/>
    <col min="2567" max="2567" width="6.7109375" customWidth="1"/>
    <col min="2568" max="2568" width="5.28515625" customWidth="1"/>
    <col min="2569" max="2569" width="5.85546875" customWidth="1"/>
    <col min="2570" max="2570" width="6.5703125" customWidth="1"/>
    <col min="2571" max="2571" width="7.28515625" customWidth="1"/>
    <col min="2572" max="2572" width="6.140625" customWidth="1"/>
    <col min="2573" max="2573" width="8.28515625" customWidth="1"/>
    <col min="2574" max="2574" width="4.85546875" customWidth="1"/>
    <col min="2575" max="2575" width="5.42578125" customWidth="1"/>
    <col min="2576" max="2576" width="4.85546875" customWidth="1"/>
    <col min="2577" max="2577" width="6.5703125" customWidth="1"/>
    <col min="2578" max="2578" width="8.140625" customWidth="1"/>
    <col min="2579" max="2579" width="15.140625" customWidth="1"/>
    <col min="2817" max="2817" width="5.140625" customWidth="1"/>
    <col min="2818" max="2818" width="18.140625" customWidth="1"/>
    <col min="2819" max="2819" width="8.5703125" customWidth="1"/>
    <col min="2820" max="2820" width="7.140625" customWidth="1"/>
    <col min="2821" max="2821" width="7.42578125" customWidth="1"/>
    <col min="2822" max="2822" width="5.5703125" customWidth="1"/>
    <col min="2823" max="2823" width="6.7109375" customWidth="1"/>
    <col min="2824" max="2824" width="5.28515625" customWidth="1"/>
    <col min="2825" max="2825" width="5.85546875" customWidth="1"/>
    <col min="2826" max="2826" width="6.5703125" customWidth="1"/>
    <col min="2827" max="2827" width="7.28515625" customWidth="1"/>
    <col min="2828" max="2828" width="6.140625" customWidth="1"/>
    <col min="2829" max="2829" width="8.28515625" customWidth="1"/>
    <col min="2830" max="2830" width="4.85546875" customWidth="1"/>
    <col min="2831" max="2831" width="5.42578125" customWidth="1"/>
    <col min="2832" max="2832" width="4.85546875" customWidth="1"/>
    <col min="2833" max="2833" width="6.5703125" customWidth="1"/>
    <col min="2834" max="2834" width="8.140625" customWidth="1"/>
    <col min="2835" max="2835" width="15.140625" customWidth="1"/>
    <col min="3073" max="3073" width="5.140625" customWidth="1"/>
    <col min="3074" max="3074" width="18.140625" customWidth="1"/>
    <col min="3075" max="3075" width="8.5703125" customWidth="1"/>
    <col min="3076" max="3076" width="7.140625" customWidth="1"/>
    <col min="3077" max="3077" width="7.42578125" customWidth="1"/>
    <col min="3078" max="3078" width="5.5703125" customWidth="1"/>
    <col min="3079" max="3079" width="6.7109375" customWidth="1"/>
    <col min="3080" max="3080" width="5.28515625" customWidth="1"/>
    <col min="3081" max="3081" width="5.85546875" customWidth="1"/>
    <col min="3082" max="3082" width="6.5703125" customWidth="1"/>
    <col min="3083" max="3083" width="7.28515625" customWidth="1"/>
    <col min="3084" max="3084" width="6.140625" customWidth="1"/>
    <col min="3085" max="3085" width="8.28515625" customWidth="1"/>
    <col min="3086" max="3086" width="4.85546875" customWidth="1"/>
    <col min="3087" max="3087" width="5.42578125" customWidth="1"/>
    <col min="3088" max="3088" width="4.85546875" customWidth="1"/>
    <col min="3089" max="3089" width="6.5703125" customWidth="1"/>
    <col min="3090" max="3090" width="8.140625" customWidth="1"/>
    <col min="3091" max="3091" width="15.140625" customWidth="1"/>
    <col min="3329" max="3329" width="5.140625" customWidth="1"/>
    <col min="3330" max="3330" width="18.140625" customWidth="1"/>
    <col min="3331" max="3331" width="8.5703125" customWidth="1"/>
    <col min="3332" max="3332" width="7.140625" customWidth="1"/>
    <col min="3333" max="3333" width="7.42578125" customWidth="1"/>
    <col min="3334" max="3334" width="5.5703125" customWidth="1"/>
    <col min="3335" max="3335" width="6.7109375" customWidth="1"/>
    <col min="3336" max="3336" width="5.28515625" customWidth="1"/>
    <col min="3337" max="3337" width="5.85546875" customWidth="1"/>
    <col min="3338" max="3338" width="6.5703125" customWidth="1"/>
    <col min="3339" max="3339" width="7.28515625" customWidth="1"/>
    <col min="3340" max="3340" width="6.140625" customWidth="1"/>
    <col min="3341" max="3341" width="8.28515625" customWidth="1"/>
    <col min="3342" max="3342" width="4.85546875" customWidth="1"/>
    <col min="3343" max="3343" width="5.42578125" customWidth="1"/>
    <col min="3344" max="3344" width="4.85546875" customWidth="1"/>
    <col min="3345" max="3345" width="6.5703125" customWidth="1"/>
    <col min="3346" max="3346" width="8.140625" customWidth="1"/>
    <col min="3347" max="3347" width="15.140625" customWidth="1"/>
    <col min="3585" max="3585" width="5.140625" customWidth="1"/>
    <col min="3586" max="3586" width="18.140625" customWidth="1"/>
    <col min="3587" max="3587" width="8.5703125" customWidth="1"/>
    <col min="3588" max="3588" width="7.140625" customWidth="1"/>
    <col min="3589" max="3589" width="7.42578125" customWidth="1"/>
    <col min="3590" max="3590" width="5.5703125" customWidth="1"/>
    <col min="3591" max="3591" width="6.7109375" customWidth="1"/>
    <col min="3592" max="3592" width="5.28515625" customWidth="1"/>
    <col min="3593" max="3593" width="5.85546875" customWidth="1"/>
    <col min="3594" max="3594" width="6.5703125" customWidth="1"/>
    <col min="3595" max="3595" width="7.28515625" customWidth="1"/>
    <col min="3596" max="3596" width="6.140625" customWidth="1"/>
    <col min="3597" max="3597" width="8.28515625" customWidth="1"/>
    <col min="3598" max="3598" width="4.85546875" customWidth="1"/>
    <col min="3599" max="3599" width="5.42578125" customWidth="1"/>
    <col min="3600" max="3600" width="4.85546875" customWidth="1"/>
    <col min="3601" max="3601" width="6.5703125" customWidth="1"/>
    <col min="3602" max="3602" width="8.140625" customWidth="1"/>
    <col min="3603" max="3603" width="15.140625" customWidth="1"/>
    <col min="3841" max="3841" width="5.140625" customWidth="1"/>
    <col min="3842" max="3842" width="18.140625" customWidth="1"/>
    <col min="3843" max="3843" width="8.5703125" customWidth="1"/>
    <col min="3844" max="3844" width="7.140625" customWidth="1"/>
    <col min="3845" max="3845" width="7.42578125" customWidth="1"/>
    <col min="3846" max="3846" width="5.5703125" customWidth="1"/>
    <col min="3847" max="3847" width="6.7109375" customWidth="1"/>
    <col min="3848" max="3848" width="5.28515625" customWidth="1"/>
    <col min="3849" max="3849" width="5.85546875" customWidth="1"/>
    <col min="3850" max="3850" width="6.5703125" customWidth="1"/>
    <col min="3851" max="3851" width="7.28515625" customWidth="1"/>
    <col min="3852" max="3852" width="6.140625" customWidth="1"/>
    <col min="3853" max="3853" width="8.28515625" customWidth="1"/>
    <col min="3854" max="3854" width="4.85546875" customWidth="1"/>
    <col min="3855" max="3855" width="5.42578125" customWidth="1"/>
    <col min="3856" max="3856" width="4.85546875" customWidth="1"/>
    <col min="3857" max="3857" width="6.5703125" customWidth="1"/>
    <col min="3858" max="3858" width="8.140625" customWidth="1"/>
    <col min="3859" max="3859" width="15.140625" customWidth="1"/>
    <col min="4097" max="4097" width="5.140625" customWidth="1"/>
    <col min="4098" max="4098" width="18.140625" customWidth="1"/>
    <col min="4099" max="4099" width="8.5703125" customWidth="1"/>
    <col min="4100" max="4100" width="7.140625" customWidth="1"/>
    <col min="4101" max="4101" width="7.42578125" customWidth="1"/>
    <col min="4102" max="4102" width="5.5703125" customWidth="1"/>
    <col min="4103" max="4103" width="6.7109375" customWidth="1"/>
    <col min="4104" max="4104" width="5.28515625" customWidth="1"/>
    <col min="4105" max="4105" width="5.85546875" customWidth="1"/>
    <col min="4106" max="4106" width="6.5703125" customWidth="1"/>
    <col min="4107" max="4107" width="7.28515625" customWidth="1"/>
    <col min="4108" max="4108" width="6.140625" customWidth="1"/>
    <col min="4109" max="4109" width="8.28515625" customWidth="1"/>
    <col min="4110" max="4110" width="4.85546875" customWidth="1"/>
    <col min="4111" max="4111" width="5.42578125" customWidth="1"/>
    <col min="4112" max="4112" width="4.85546875" customWidth="1"/>
    <col min="4113" max="4113" width="6.5703125" customWidth="1"/>
    <col min="4114" max="4114" width="8.140625" customWidth="1"/>
    <col min="4115" max="4115" width="15.140625" customWidth="1"/>
    <col min="4353" max="4353" width="5.140625" customWidth="1"/>
    <col min="4354" max="4354" width="18.140625" customWidth="1"/>
    <col min="4355" max="4355" width="8.5703125" customWidth="1"/>
    <col min="4356" max="4356" width="7.140625" customWidth="1"/>
    <col min="4357" max="4357" width="7.42578125" customWidth="1"/>
    <col min="4358" max="4358" width="5.5703125" customWidth="1"/>
    <col min="4359" max="4359" width="6.7109375" customWidth="1"/>
    <col min="4360" max="4360" width="5.28515625" customWidth="1"/>
    <col min="4361" max="4361" width="5.85546875" customWidth="1"/>
    <col min="4362" max="4362" width="6.5703125" customWidth="1"/>
    <col min="4363" max="4363" width="7.28515625" customWidth="1"/>
    <col min="4364" max="4364" width="6.140625" customWidth="1"/>
    <col min="4365" max="4365" width="8.28515625" customWidth="1"/>
    <col min="4366" max="4366" width="4.85546875" customWidth="1"/>
    <col min="4367" max="4367" width="5.42578125" customWidth="1"/>
    <col min="4368" max="4368" width="4.85546875" customWidth="1"/>
    <col min="4369" max="4369" width="6.5703125" customWidth="1"/>
    <col min="4370" max="4370" width="8.140625" customWidth="1"/>
    <col min="4371" max="4371" width="15.140625" customWidth="1"/>
    <col min="4609" max="4609" width="5.140625" customWidth="1"/>
    <col min="4610" max="4610" width="18.140625" customWidth="1"/>
    <col min="4611" max="4611" width="8.5703125" customWidth="1"/>
    <col min="4612" max="4612" width="7.140625" customWidth="1"/>
    <col min="4613" max="4613" width="7.42578125" customWidth="1"/>
    <col min="4614" max="4614" width="5.5703125" customWidth="1"/>
    <col min="4615" max="4615" width="6.7109375" customWidth="1"/>
    <col min="4616" max="4616" width="5.28515625" customWidth="1"/>
    <col min="4617" max="4617" width="5.85546875" customWidth="1"/>
    <col min="4618" max="4618" width="6.5703125" customWidth="1"/>
    <col min="4619" max="4619" width="7.28515625" customWidth="1"/>
    <col min="4620" max="4620" width="6.140625" customWidth="1"/>
    <col min="4621" max="4621" width="8.28515625" customWidth="1"/>
    <col min="4622" max="4622" width="4.85546875" customWidth="1"/>
    <col min="4623" max="4623" width="5.42578125" customWidth="1"/>
    <col min="4624" max="4624" width="4.85546875" customWidth="1"/>
    <col min="4625" max="4625" width="6.5703125" customWidth="1"/>
    <col min="4626" max="4626" width="8.140625" customWidth="1"/>
    <col min="4627" max="4627" width="15.140625" customWidth="1"/>
    <col min="4865" max="4865" width="5.140625" customWidth="1"/>
    <col min="4866" max="4866" width="18.140625" customWidth="1"/>
    <col min="4867" max="4867" width="8.5703125" customWidth="1"/>
    <col min="4868" max="4868" width="7.140625" customWidth="1"/>
    <col min="4869" max="4869" width="7.42578125" customWidth="1"/>
    <col min="4870" max="4870" width="5.5703125" customWidth="1"/>
    <col min="4871" max="4871" width="6.7109375" customWidth="1"/>
    <col min="4872" max="4872" width="5.28515625" customWidth="1"/>
    <col min="4873" max="4873" width="5.85546875" customWidth="1"/>
    <col min="4874" max="4874" width="6.5703125" customWidth="1"/>
    <col min="4875" max="4875" width="7.28515625" customWidth="1"/>
    <col min="4876" max="4876" width="6.140625" customWidth="1"/>
    <col min="4877" max="4877" width="8.28515625" customWidth="1"/>
    <col min="4878" max="4878" width="4.85546875" customWidth="1"/>
    <col min="4879" max="4879" width="5.42578125" customWidth="1"/>
    <col min="4880" max="4880" width="4.85546875" customWidth="1"/>
    <col min="4881" max="4881" width="6.5703125" customWidth="1"/>
    <col min="4882" max="4882" width="8.140625" customWidth="1"/>
    <col min="4883" max="4883" width="15.140625" customWidth="1"/>
    <col min="5121" max="5121" width="5.140625" customWidth="1"/>
    <col min="5122" max="5122" width="18.140625" customWidth="1"/>
    <col min="5123" max="5123" width="8.5703125" customWidth="1"/>
    <col min="5124" max="5124" width="7.140625" customWidth="1"/>
    <col min="5125" max="5125" width="7.42578125" customWidth="1"/>
    <col min="5126" max="5126" width="5.5703125" customWidth="1"/>
    <col min="5127" max="5127" width="6.7109375" customWidth="1"/>
    <col min="5128" max="5128" width="5.28515625" customWidth="1"/>
    <col min="5129" max="5129" width="5.85546875" customWidth="1"/>
    <col min="5130" max="5130" width="6.5703125" customWidth="1"/>
    <col min="5131" max="5131" width="7.28515625" customWidth="1"/>
    <col min="5132" max="5132" width="6.140625" customWidth="1"/>
    <col min="5133" max="5133" width="8.28515625" customWidth="1"/>
    <col min="5134" max="5134" width="4.85546875" customWidth="1"/>
    <col min="5135" max="5135" width="5.42578125" customWidth="1"/>
    <col min="5136" max="5136" width="4.85546875" customWidth="1"/>
    <col min="5137" max="5137" width="6.5703125" customWidth="1"/>
    <col min="5138" max="5138" width="8.140625" customWidth="1"/>
    <col min="5139" max="5139" width="15.140625" customWidth="1"/>
    <col min="5377" max="5377" width="5.140625" customWidth="1"/>
    <col min="5378" max="5378" width="18.140625" customWidth="1"/>
    <col min="5379" max="5379" width="8.5703125" customWidth="1"/>
    <col min="5380" max="5380" width="7.140625" customWidth="1"/>
    <col min="5381" max="5381" width="7.42578125" customWidth="1"/>
    <col min="5382" max="5382" width="5.5703125" customWidth="1"/>
    <col min="5383" max="5383" width="6.7109375" customWidth="1"/>
    <col min="5384" max="5384" width="5.28515625" customWidth="1"/>
    <col min="5385" max="5385" width="5.85546875" customWidth="1"/>
    <col min="5386" max="5386" width="6.5703125" customWidth="1"/>
    <col min="5387" max="5387" width="7.28515625" customWidth="1"/>
    <col min="5388" max="5388" width="6.140625" customWidth="1"/>
    <col min="5389" max="5389" width="8.28515625" customWidth="1"/>
    <col min="5390" max="5390" width="4.85546875" customWidth="1"/>
    <col min="5391" max="5391" width="5.42578125" customWidth="1"/>
    <col min="5392" max="5392" width="4.85546875" customWidth="1"/>
    <col min="5393" max="5393" width="6.5703125" customWidth="1"/>
    <col min="5394" max="5394" width="8.140625" customWidth="1"/>
    <col min="5395" max="5395" width="15.140625" customWidth="1"/>
    <col min="5633" max="5633" width="5.140625" customWidth="1"/>
    <col min="5634" max="5634" width="18.140625" customWidth="1"/>
    <col min="5635" max="5635" width="8.5703125" customWidth="1"/>
    <col min="5636" max="5636" width="7.140625" customWidth="1"/>
    <col min="5637" max="5637" width="7.42578125" customWidth="1"/>
    <col min="5638" max="5638" width="5.5703125" customWidth="1"/>
    <col min="5639" max="5639" width="6.7109375" customWidth="1"/>
    <col min="5640" max="5640" width="5.28515625" customWidth="1"/>
    <col min="5641" max="5641" width="5.85546875" customWidth="1"/>
    <col min="5642" max="5642" width="6.5703125" customWidth="1"/>
    <col min="5643" max="5643" width="7.28515625" customWidth="1"/>
    <col min="5644" max="5644" width="6.140625" customWidth="1"/>
    <col min="5645" max="5645" width="8.28515625" customWidth="1"/>
    <col min="5646" max="5646" width="4.85546875" customWidth="1"/>
    <col min="5647" max="5647" width="5.42578125" customWidth="1"/>
    <col min="5648" max="5648" width="4.85546875" customWidth="1"/>
    <col min="5649" max="5649" width="6.5703125" customWidth="1"/>
    <col min="5650" max="5650" width="8.140625" customWidth="1"/>
    <col min="5651" max="5651" width="15.140625" customWidth="1"/>
    <col min="5889" max="5889" width="5.140625" customWidth="1"/>
    <col min="5890" max="5890" width="18.140625" customWidth="1"/>
    <col min="5891" max="5891" width="8.5703125" customWidth="1"/>
    <col min="5892" max="5892" width="7.140625" customWidth="1"/>
    <col min="5893" max="5893" width="7.42578125" customWidth="1"/>
    <col min="5894" max="5894" width="5.5703125" customWidth="1"/>
    <col min="5895" max="5895" width="6.7109375" customWidth="1"/>
    <col min="5896" max="5896" width="5.28515625" customWidth="1"/>
    <col min="5897" max="5897" width="5.85546875" customWidth="1"/>
    <col min="5898" max="5898" width="6.5703125" customWidth="1"/>
    <col min="5899" max="5899" width="7.28515625" customWidth="1"/>
    <col min="5900" max="5900" width="6.140625" customWidth="1"/>
    <col min="5901" max="5901" width="8.28515625" customWidth="1"/>
    <col min="5902" max="5902" width="4.85546875" customWidth="1"/>
    <col min="5903" max="5903" width="5.42578125" customWidth="1"/>
    <col min="5904" max="5904" width="4.85546875" customWidth="1"/>
    <col min="5905" max="5905" width="6.5703125" customWidth="1"/>
    <col min="5906" max="5906" width="8.140625" customWidth="1"/>
    <col min="5907" max="5907" width="15.140625" customWidth="1"/>
    <col min="6145" max="6145" width="5.140625" customWidth="1"/>
    <col min="6146" max="6146" width="18.140625" customWidth="1"/>
    <col min="6147" max="6147" width="8.5703125" customWidth="1"/>
    <col min="6148" max="6148" width="7.140625" customWidth="1"/>
    <col min="6149" max="6149" width="7.42578125" customWidth="1"/>
    <col min="6150" max="6150" width="5.5703125" customWidth="1"/>
    <col min="6151" max="6151" width="6.7109375" customWidth="1"/>
    <col min="6152" max="6152" width="5.28515625" customWidth="1"/>
    <col min="6153" max="6153" width="5.85546875" customWidth="1"/>
    <col min="6154" max="6154" width="6.5703125" customWidth="1"/>
    <col min="6155" max="6155" width="7.28515625" customWidth="1"/>
    <col min="6156" max="6156" width="6.140625" customWidth="1"/>
    <col min="6157" max="6157" width="8.28515625" customWidth="1"/>
    <col min="6158" max="6158" width="4.85546875" customWidth="1"/>
    <col min="6159" max="6159" width="5.42578125" customWidth="1"/>
    <col min="6160" max="6160" width="4.85546875" customWidth="1"/>
    <col min="6161" max="6161" width="6.5703125" customWidth="1"/>
    <col min="6162" max="6162" width="8.140625" customWidth="1"/>
    <col min="6163" max="6163" width="15.140625" customWidth="1"/>
    <col min="6401" max="6401" width="5.140625" customWidth="1"/>
    <col min="6402" max="6402" width="18.140625" customWidth="1"/>
    <col min="6403" max="6403" width="8.5703125" customWidth="1"/>
    <col min="6404" max="6404" width="7.140625" customWidth="1"/>
    <col min="6405" max="6405" width="7.42578125" customWidth="1"/>
    <col min="6406" max="6406" width="5.5703125" customWidth="1"/>
    <col min="6407" max="6407" width="6.7109375" customWidth="1"/>
    <col min="6408" max="6408" width="5.28515625" customWidth="1"/>
    <col min="6409" max="6409" width="5.85546875" customWidth="1"/>
    <col min="6410" max="6410" width="6.5703125" customWidth="1"/>
    <col min="6411" max="6411" width="7.28515625" customWidth="1"/>
    <col min="6412" max="6412" width="6.140625" customWidth="1"/>
    <col min="6413" max="6413" width="8.28515625" customWidth="1"/>
    <col min="6414" max="6414" width="4.85546875" customWidth="1"/>
    <col min="6415" max="6415" width="5.42578125" customWidth="1"/>
    <col min="6416" max="6416" width="4.85546875" customWidth="1"/>
    <col min="6417" max="6417" width="6.5703125" customWidth="1"/>
    <col min="6418" max="6418" width="8.140625" customWidth="1"/>
    <col min="6419" max="6419" width="15.140625" customWidth="1"/>
    <col min="6657" max="6657" width="5.140625" customWidth="1"/>
    <col min="6658" max="6658" width="18.140625" customWidth="1"/>
    <col min="6659" max="6659" width="8.5703125" customWidth="1"/>
    <col min="6660" max="6660" width="7.140625" customWidth="1"/>
    <col min="6661" max="6661" width="7.42578125" customWidth="1"/>
    <col min="6662" max="6662" width="5.5703125" customWidth="1"/>
    <col min="6663" max="6663" width="6.7109375" customWidth="1"/>
    <col min="6664" max="6664" width="5.28515625" customWidth="1"/>
    <col min="6665" max="6665" width="5.85546875" customWidth="1"/>
    <col min="6666" max="6666" width="6.5703125" customWidth="1"/>
    <col min="6667" max="6667" width="7.28515625" customWidth="1"/>
    <col min="6668" max="6668" width="6.140625" customWidth="1"/>
    <col min="6669" max="6669" width="8.28515625" customWidth="1"/>
    <col min="6670" max="6670" width="4.85546875" customWidth="1"/>
    <col min="6671" max="6671" width="5.42578125" customWidth="1"/>
    <col min="6672" max="6672" width="4.85546875" customWidth="1"/>
    <col min="6673" max="6673" width="6.5703125" customWidth="1"/>
    <col min="6674" max="6674" width="8.140625" customWidth="1"/>
    <col min="6675" max="6675" width="15.140625" customWidth="1"/>
    <col min="6913" max="6913" width="5.140625" customWidth="1"/>
    <col min="6914" max="6914" width="18.140625" customWidth="1"/>
    <col min="6915" max="6915" width="8.5703125" customWidth="1"/>
    <col min="6916" max="6916" width="7.140625" customWidth="1"/>
    <col min="6917" max="6917" width="7.42578125" customWidth="1"/>
    <col min="6918" max="6918" width="5.5703125" customWidth="1"/>
    <col min="6919" max="6919" width="6.7109375" customWidth="1"/>
    <col min="6920" max="6920" width="5.28515625" customWidth="1"/>
    <col min="6921" max="6921" width="5.85546875" customWidth="1"/>
    <col min="6922" max="6922" width="6.5703125" customWidth="1"/>
    <col min="6923" max="6923" width="7.28515625" customWidth="1"/>
    <col min="6924" max="6924" width="6.140625" customWidth="1"/>
    <col min="6925" max="6925" width="8.28515625" customWidth="1"/>
    <col min="6926" max="6926" width="4.85546875" customWidth="1"/>
    <col min="6927" max="6927" width="5.42578125" customWidth="1"/>
    <col min="6928" max="6928" width="4.85546875" customWidth="1"/>
    <col min="6929" max="6929" width="6.5703125" customWidth="1"/>
    <col min="6930" max="6930" width="8.140625" customWidth="1"/>
    <col min="6931" max="6931" width="15.140625" customWidth="1"/>
    <col min="7169" max="7169" width="5.140625" customWidth="1"/>
    <col min="7170" max="7170" width="18.140625" customWidth="1"/>
    <col min="7171" max="7171" width="8.5703125" customWidth="1"/>
    <col min="7172" max="7172" width="7.140625" customWidth="1"/>
    <col min="7173" max="7173" width="7.42578125" customWidth="1"/>
    <col min="7174" max="7174" width="5.5703125" customWidth="1"/>
    <col min="7175" max="7175" width="6.7109375" customWidth="1"/>
    <col min="7176" max="7176" width="5.28515625" customWidth="1"/>
    <col min="7177" max="7177" width="5.85546875" customWidth="1"/>
    <col min="7178" max="7178" width="6.5703125" customWidth="1"/>
    <col min="7179" max="7179" width="7.28515625" customWidth="1"/>
    <col min="7180" max="7180" width="6.140625" customWidth="1"/>
    <col min="7181" max="7181" width="8.28515625" customWidth="1"/>
    <col min="7182" max="7182" width="4.85546875" customWidth="1"/>
    <col min="7183" max="7183" width="5.42578125" customWidth="1"/>
    <col min="7184" max="7184" width="4.85546875" customWidth="1"/>
    <col min="7185" max="7185" width="6.5703125" customWidth="1"/>
    <col min="7186" max="7186" width="8.140625" customWidth="1"/>
    <col min="7187" max="7187" width="15.140625" customWidth="1"/>
    <col min="7425" max="7425" width="5.140625" customWidth="1"/>
    <col min="7426" max="7426" width="18.140625" customWidth="1"/>
    <col min="7427" max="7427" width="8.5703125" customWidth="1"/>
    <col min="7428" max="7428" width="7.140625" customWidth="1"/>
    <col min="7429" max="7429" width="7.42578125" customWidth="1"/>
    <col min="7430" max="7430" width="5.5703125" customWidth="1"/>
    <col min="7431" max="7431" width="6.7109375" customWidth="1"/>
    <col min="7432" max="7432" width="5.28515625" customWidth="1"/>
    <col min="7433" max="7433" width="5.85546875" customWidth="1"/>
    <col min="7434" max="7434" width="6.5703125" customWidth="1"/>
    <col min="7435" max="7435" width="7.28515625" customWidth="1"/>
    <col min="7436" max="7436" width="6.140625" customWidth="1"/>
    <col min="7437" max="7437" width="8.28515625" customWidth="1"/>
    <col min="7438" max="7438" width="4.85546875" customWidth="1"/>
    <col min="7439" max="7439" width="5.42578125" customWidth="1"/>
    <col min="7440" max="7440" width="4.85546875" customWidth="1"/>
    <col min="7441" max="7441" width="6.5703125" customWidth="1"/>
    <col min="7442" max="7442" width="8.140625" customWidth="1"/>
    <col min="7443" max="7443" width="15.140625" customWidth="1"/>
    <col min="7681" max="7681" width="5.140625" customWidth="1"/>
    <col min="7682" max="7682" width="18.140625" customWidth="1"/>
    <col min="7683" max="7683" width="8.5703125" customWidth="1"/>
    <col min="7684" max="7684" width="7.140625" customWidth="1"/>
    <col min="7685" max="7685" width="7.42578125" customWidth="1"/>
    <col min="7686" max="7686" width="5.5703125" customWidth="1"/>
    <col min="7687" max="7687" width="6.7109375" customWidth="1"/>
    <col min="7688" max="7688" width="5.28515625" customWidth="1"/>
    <col min="7689" max="7689" width="5.85546875" customWidth="1"/>
    <col min="7690" max="7690" width="6.5703125" customWidth="1"/>
    <col min="7691" max="7691" width="7.28515625" customWidth="1"/>
    <col min="7692" max="7692" width="6.140625" customWidth="1"/>
    <col min="7693" max="7693" width="8.28515625" customWidth="1"/>
    <col min="7694" max="7694" width="4.85546875" customWidth="1"/>
    <col min="7695" max="7695" width="5.42578125" customWidth="1"/>
    <col min="7696" max="7696" width="4.85546875" customWidth="1"/>
    <col min="7697" max="7697" width="6.5703125" customWidth="1"/>
    <col min="7698" max="7698" width="8.140625" customWidth="1"/>
    <col min="7699" max="7699" width="15.140625" customWidth="1"/>
    <col min="7937" max="7937" width="5.140625" customWidth="1"/>
    <col min="7938" max="7938" width="18.140625" customWidth="1"/>
    <col min="7939" max="7939" width="8.5703125" customWidth="1"/>
    <col min="7940" max="7940" width="7.140625" customWidth="1"/>
    <col min="7941" max="7941" width="7.42578125" customWidth="1"/>
    <col min="7942" max="7942" width="5.5703125" customWidth="1"/>
    <col min="7943" max="7943" width="6.7109375" customWidth="1"/>
    <col min="7944" max="7944" width="5.28515625" customWidth="1"/>
    <col min="7945" max="7945" width="5.85546875" customWidth="1"/>
    <col min="7946" max="7946" width="6.5703125" customWidth="1"/>
    <col min="7947" max="7947" width="7.28515625" customWidth="1"/>
    <col min="7948" max="7948" width="6.140625" customWidth="1"/>
    <col min="7949" max="7949" width="8.28515625" customWidth="1"/>
    <col min="7950" max="7950" width="4.85546875" customWidth="1"/>
    <col min="7951" max="7951" width="5.42578125" customWidth="1"/>
    <col min="7952" max="7952" width="4.85546875" customWidth="1"/>
    <col min="7953" max="7953" width="6.5703125" customWidth="1"/>
    <col min="7954" max="7954" width="8.140625" customWidth="1"/>
    <col min="7955" max="7955" width="15.140625" customWidth="1"/>
    <col min="8193" max="8193" width="5.140625" customWidth="1"/>
    <col min="8194" max="8194" width="18.140625" customWidth="1"/>
    <col min="8195" max="8195" width="8.5703125" customWidth="1"/>
    <col min="8196" max="8196" width="7.140625" customWidth="1"/>
    <col min="8197" max="8197" width="7.42578125" customWidth="1"/>
    <col min="8198" max="8198" width="5.5703125" customWidth="1"/>
    <col min="8199" max="8199" width="6.7109375" customWidth="1"/>
    <col min="8200" max="8200" width="5.28515625" customWidth="1"/>
    <col min="8201" max="8201" width="5.85546875" customWidth="1"/>
    <col min="8202" max="8202" width="6.5703125" customWidth="1"/>
    <col min="8203" max="8203" width="7.28515625" customWidth="1"/>
    <col min="8204" max="8204" width="6.140625" customWidth="1"/>
    <col min="8205" max="8205" width="8.28515625" customWidth="1"/>
    <col min="8206" max="8206" width="4.85546875" customWidth="1"/>
    <col min="8207" max="8207" width="5.42578125" customWidth="1"/>
    <col min="8208" max="8208" width="4.85546875" customWidth="1"/>
    <col min="8209" max="8209" width="6.5703125" customWidth="1"/>
    <col min="8210" max="8210" width="8.140625" customWidth="1"/>
    <col min="8211" max="8211" width="15.140625" customWidth="1"/>
    <col min="8449" max="8449" width="5.140625" customWidth="1"/>
    <col min="8450" max="8450" width="18.140625" customWidth="1"/>
    <col min="8451" max="8451" width="8.5703125" customWidth="1"/>
    <col min="8452" max="8452" width="7.140625" customWidth="1"/>
    <col min="8453" max="8453" width="7.42578125" customWidth="1"/>
    <col min="8454" max="8454" width="5.5703125" customWidth="1"/>
    <col min="8455" max="8455" width="6.7109375" customWidth="1"/>
    <col min="8456" max="8456" width="5.28515625" customWidth="1"/>
    <col min="8457" max="8457" width="5.85546875" customWidth="1"/>
    <col min="8458" max="8458" width="6.5703125" customWidth="1"/>
    <col min="8459" max="8459" width="7.28515625" customWidth="1"/>
    <col min="8460" max="8460" width="6.140625" customWidth="1"/>
    <col min="8461" max="8461" width="8.28515625" customWidth="1"/>
    <col min="8462" max="8462" width="4.85546875" customWidth="1"/>
    <col min="8463" max="8463" width="5.42578125" customWidth="1"/>
    <col min="8464" max="8464" width="4.85546875" customWidth="1"/>
    <col min="8465" max="8465" width="6.5703125" customWidth="1"/>
    <col min="8466" max="8466" width="8.140625" customWidth="1"/>
    <col min="8467" max="8467" width="15.140625" customWidth="1"/>
    <col min="8705" max="8705" width="5.140625" customWidth="1"/>
    <col min="8706" max="8706" width="18.140625" customWidth="1"/>
    <col min="8707" max="8707" width="8.5703125" customWidth="1"/>
    <col min="8708" max="8708" width="7.140625" customWidth="1"/>
    <col min="8709" max="8709" width="7.42578125" customWidth="1"/>
    <col min="8710" max="8710" width="5.5703125" customWidth="1"/>
    <col min="8711" max="8711" width="6.7109375" customWidth="1"/>
    <col min="8712" max="8712" width="5.28515625" customWidth="1"/>
    <col min="8713" max="8713" width="5.85546875" customWidth="1"/>
    <col min="8714" max="8714" width="6.5703125" customWidth="1"/>
    <col min="8715" max="8715" width="7.28515625" customWidth="1"/>
    <col min="8716" max="8716" width="6.140625" customWidth="1"/>
    <col min="8717" max="8717" width="8.28515625" customWidth="1"/>
    <col min="8718" max="8718" width="4.85546875" customWidth="1"/>
    <col min="8719" max="8719" width="5.42578125" customWidth="1"/>
    <col min="8720" max="8720" width="4.85546875" customWidth="1"/>
    <col min="8721" max="8721" width="6.5703125" customWidth="1"/>
    <col min="8722" max="8722" width="8.140625" customWidth="1"/>
    <col min="8723" max="8723" width="15.140625" customWidth="1"/>
    <col min="8961" max="8961" width="5.140625" customWidth="1"/>
    <col min="8962" max="8962" width="18.140625" customWidth="1"/>
    <col min="8963" max="8963" width="8.5703125" customWidth="1"/>
    <col min="8964" max="8964" width="7.140625" customWidth="1"/>
    <col min="8965" max="8965" width="7.42578125" customWidth="1"/>
    <col min="8966" max="8966" width="5.5703125" customWidth="1"/>
    <col min="8967" max="8967" width="6.7109375" customWidth="1"/>
    <col min="8968" max="8968" width="5.28515625" customWidth="1"/>
    <col min="8969" max="8969" width="5.85546875" customWidth="1"/>
    <col min="8970" max="8970" width="6.5703125" customWidth="1"/>
    <col min="8971" max="8971" width="7.28515625" customWidth="1"/>
    <col min="8972" max="8972" width="6.140625" customWidth="1"/>
    <col min="8973" max="8973" width="8.28515625" customWidth="1"/>
    <col min="8974" max="8974" width="4.85546875" customWidth="1"/>
    <col min="8975" max="8975" width="5.42578125" customWidth="1"/>
    <col min="8976" max="8976" width="4.85546875" customWidth="1"/>
    <col min="8977" max="8977" width="6.5703125" customWidth="1"/>
    <col min="8978" max="8978" width="8.140625" customWidth="1"/>
    <col min="8979" max="8979" width="15.140625" customWidth="1"/>
    <col min="9217" max="9217" width="5.140625" customWidth="1"/>
    <col min="9218" max="9218" width="18.140625" customWidth="1"/>
    <col min="9219" max="9219" width="8.5703125" customWidth="1"/>
    <col min="9220" max="9220" width="7.140625" customWidth="1"/>
    <col min="9221" max="9221" width="7.42578125" customWidth="1"/>
    <col min="9222" max="9222" width="5.5703125" customWidth="1"/>
    <col min="9223" max="9223" width="6.7109375" customWidth="1"/>
    <col min="9224" max="9224" width="5.28515625" customWidth="1"/>
    <col min="9225" max="9225" width="5.85546875" customWidth="1"/>
    <col min="9226" max="9226" width="6.5703125" customWidth="1"/>
    <col min="9227" max="9227" width="7.28515625" customWidth="1"/>
    <col min="9228" max="9228" width="6.140625" customWidth="1"/>
    <col min="9229" max="9229" width="8.28515625" customWidth="1"/>
    <col min="9230" max="9230" width="4.85546875" customWidth="1"/>
    <col min="9231" max="9231" width="5.42578125" customWidth="1"/>
    <col min="9232" max="9232" width="4.85546875" customWidth="1"/>
    <col min="9233" max="9233" width="6.5703125" customWidth="1"/>
    <col min="9234" max="9234" width="8.140625" customWidth="1"/>
    <col min="9235" max="9235" width="15.140625" customWidth="1"/>
    <col min="9473" max="9473" width="5.140625" customWidth="1"/>
    <col min="9474" max="9474" width="18.140625" customWidth="1"/>
    <col min="9475" max="9475" width="8.5703125" customWidth="1"/>
    <col min="9476" max="9476" width="7.140625" customWidth="1"/>
    <col min="9477" max="9477" width="7.42578125" customWidth="1"/>
    <col min="9478" max="9478" width="5.5703125" customWidth="1"/>
    <col min="9479" max="9479" width="6.7109375" customWidth="1"/>
    <col min="9480" max="9480" width="5.28515625" customWidth="1"/>
    <col min="9481" max="9481" width="5.85546875" customWidth="1"/>
    <col min="9482" max="9482" width="6.5703125" customWidth="1"/>
    <col min="9483" max="9483" width="7.28515625" customWidth="1"/>
    <col min="9484" max="9484" width="6.140625" customWidth="1"/>
    <col min="9485" max="9485" width="8.28515625" customWidth="1"/>
    <col min="9486" max="9486" width="4.85546875" customWidth="1"/>
    <col min="9487" max="9487" width="5.42578125" customWidth="1"/>
    <col min="9488" max="9488" width="4.85546875" customWidth="1"/>
    <col min="9489" max="9489" width="6.5703125" customWidth="1"/>
    <col min="9490" max="9490" width="8.140625" customWidth="1"/>
    <col min="9491" max="9491" width="15.140625" customWidth="1"/>
    <col min="9729" max="9729" width="5.140625" customWidth="1"/>
    <col min="9730" max="9730" width="18.140625" customWidth="1"/>
    <col min="9731" max="9731" width="8.5703125" customWidth="1"/>
    <col min="9732" max="9732" width="7.140625" customWidth="1"/>
    <col min="9733" max="9733" width="7.42578125" customWidth="1"/>
    <col min="9734" max="9734" width="5.5703125" customWidth="1"/>
    <col min="9735" max="9735" width="6.7109375" customWidth="1"/>
    <col min="9736" max="9736" width="5.28515625" customWidth="1"/>
    <col min="9737" max="9737" width="5.85546875" customWidth="1"/>
    <col min="9738" max="9738" width="6.5703125" customWidth="1"/>
    <col min="9739" max="9739" width="7.28515625" customWidth="1"/>
    <col min="9740" max="9740" width="6.140625" customWidth="1"/>
    <col min="9741" max="9741" width="8.28515625" customWidth="1"/>
    <col min="9742" max="9742" width="4.85546875" customWidth="1"/>
    <col min="9743" max="9743" width="5.42578125" customWidth="1"/>
    <col min="9744" max="9744" width="4.85546875" customWidth="1"/>
    <col min="9745" max="9745" width="6.5703125" customWidth="1"/>
    <col min="9746" max="9746" width="8.140625" customWidth="1"/>
    <col min="9747" max="9747" width="15.140625" customWidth="1"/>
    <col min="9985" max="9985" width="5.140625" customWidth="1"/>
    <col min="9986" max="9986" width="18.140625" customWidth="1"/>
    <col min="9987" max="9987" width="8.5703125" customWidth="1"/>
    <col min="9988" max="9988" width="7.140625" customWidth="1"/>
    <col min="9989" max="9989" width="7.42578125" customWidth="1"/>
    <col min="9990" max="9990" width="5.5703125" customWidth="1"/>
    <col min="9991" max="9991" width="6.7109375" customWidth="1"/>
    <col min="9992" max="9992" width="5.28515625" customWidth="1"/>
    <col min="9993" max="9993" width="5.85546875" customWidth="1"/>
    <col min="9994" max="9994" width="6.5703125" customWidth="1"/>
    <col min="9995" max="9995" width="7.28515625" customWidth="1"/>
    <col min="9996" max="9996" width="6.140625" customWidth="1"/>
    <col min="9997" max="9997" width="8.28515625" customWidth="1"/>
    <col min="9998" max="9998" width="4.85546875" customWidth="1"/>
    <col min="9999" max="9999" width="5.42578125" customWidth="1"/>
    <col min="10000" max="10000" width="4.85546875" customWidth="1"/>
    <col min="10001" max="10001" width="6.5703125" customWidth="1"/>
    <col min="10002" max="10002" width="8.140625" customWidth="1"/>
    <col min="10003" max="10003" width="15.140625" customWidth="1"/>
    <col min="10241" max="10241" width="5.140625" customWidth="1"/>
    <col min="10242" max="10242" width="18.140625" customWidth="1"/>
    <col min="10243" max="10243" width="8.5703125" customWidth="1"/>
    <col min="10244" max="10244" width="7.140625" customWidth="1"/>
    <col min="10245" max="10245" width="7.42578125" customWidth="1"/>
    <col min="10246" max="10246" width="5.5703125" customWidth="1"/>
    <col min="10247" max="10247" width="6.7109375" customWidth="1"/>
    <col min="10248" max="10248" width="5.28515625" customWidth="1"/>
    <col min="10249" max="10249" width="5.85546875" customWidth="1"/>
    <col min="10250" max="10250" width="6.5703125" customWidth="1"/>
    <col min="10251" max="10251" width="7.28515625" customWidth="1"/>
    <col min="10252" max="10252" width="6.140625" customWidth="1"/>
    <col min="10253" max="10253" width="8.28515625" customWidth="1"/>
    <col min="10254" max="10254" width="4.85546875" customWidth="1"/>
    <col min="10255" max="10255" width="5.42578125" customWidth="1"/>
    <col min="10256" max="10256" width="4.85546875" customWidth="1"/>
    <col min="10257" max="10257" width="6.5703125" customWidth="1"/>
    <col min="10258" max="10258" width="8.140625" customWidth="1"/>
    <col min="10259" max="10259" width="15.140625" customWidth="1"/>
    <col min="10497" max="10497" width="5.140625" customWidth="1"/>
    <col min="10498" max="10498" width="18.140625" customWidth="1"/>
    <col min="10499" max="10499" width="8.5703125" customWidth="1"/>
    <col min="10500" max="10500" width="7.140625" customWidth="1"/>
    <col min="10501" max="10501" width="7.42578125" customWidth="1"/>
    <col min="10502" max="10502" width="5.5703125" customWidth="1"/>
    <col min="10503" max="10503" width="6.7109375" customWidth="1"/>
    <col min="10504" max="10504" width="5.28515625" customWidth="1"/>
    <col min="10505" max="10505" width="5.85546875" customWidth="1"/>
    <col min="10506" max="10506" width="6.5703125" customWidth="1"/>
    <col min="10507" max="10507" width="7.28515625" customWidth="1"/>
    <col min="10508" max="10508" width="6.140625" customWidth="1"/>
    <col min="10509" max="10509" width="8.28515625" customWidth="1"/>
    <col min="10510" max="10510" width="4.85546875" customWidth="1"/>
    <col min="10511" max="10511" width="5.42578125" customWidth="1"/>
    <col min="10512" max="10512" width="4.85546875" customWidth="1"/>
    <col min="10513" max="10513" width="6.5703125" customWidth="1"/>
    <col min="10514" max="10514" width="8.140625" customWidth="1"/>
    <col min="10515" max="10515" width="15.140625" customWidth="1"/>
    <col min="10753" max="10753" width="5.140625" customWidth="1"/>
    <col min="10754" max="10754" width="18.140625" customWidth="1"/>
    <col min="10755" max="10755" width="8.5703125" customWidth="1"/>
    <col min="10756" max="10756" width="7.140625" customWidth="1"/>
    <col min="10757" max="10757" width="7.42578125" customWidth="1"/>
    <col min="10758" max="10758" width="5.5703125" customWidth="1"/>
    <col min="10759" max="10759" width="6.7109375" customWidth="1"/>
    <col min="10760" max="10760" width="5.28515625" customWidth="1"/>
    <col min="10761" max="10761" width="5.85546875" customWidth="1"/>
    <col min="10762" max="10762" width="6.5703125" customWidth="1"/>
    <col min="10763" max="10763" width="7.28515625" customWidth="1"/>
    <col min="10764" max="10764" width="6.140625" customWidth="1"/>
    <col min="10765" max="10765" width="8.28515625" customWidth="1"/>
    <col min="10766" max="10766" width="4.85546875" customWidth="1"/>
    <col min="10767" max="10767" width="5.42578125" customWidth="1"/>
    <col min="10768" max="10768" width="4.85546875" customWidth="1"/>
    <col min="10769" max="10769" width="6.5703125" customWidth="1"/>
    <col min="10770" max="10770" width="8.140625" customWidth="1"/>
    <col min="10771" max="10771" width="15.140625" customWidth="1"/>
    <col min="11009" max="11009" width="5.140625" customWidth="1"/>
    <col min="11010" max="11010" width="18.140625" customWidth="1"/>
    <col min="11011" max="11011" width="8.5703125" customWidth="1"/>
    <col min="11012" max="11012" width="7.140625" customWidth="1"/>
    <col min="11013" max="11013" width="7.42578125" customWidth="1"/>
    <col min="11014" max="11014" width="5.5703125" customWidth="1"/>
    <col min="11015" max="11015" width="6.7109375" customWidth="1"/>
    <col min="11016" max="11016" width="5.28515625" customWidth="1"/>
    <col min="11017" max="11017" width="5.85546875" customWidth="1"/>
    <col min="11018" max="11018" width="6.5703125" customWidth="1"/>
    <col min="11019" max="11019" width="7.28515625" customWidth="1"/>
    <col min="11020" max="11020" width="6.140625" customWidth="1"/>
    <col min="11021" max="11021" width="8.28515625" customWidth="1"/>
    <col min="11022" max="11022" width="4.85546875" customWidth="1"/>
    <col min="11023" max="11023" width="5.42578125" customWidth="1"/>
    <col min="11024" max="11024" width="4.85546875" customWidth="1"/>
    <col min="11025" max="11025" width="6.5703125" customWidth="1"/>
    <col min="11026" max="11026" width="8.140625" customWidth="1"/>
    <col min="11027" max="11027" width="15.140625" customWidth="1"/>
    <col min="11265" max="11265" width="5.140625" customWidth="1"/>
    <col min="11266" max="11266" width="18.140625" customWidth="1"/>
    <col min="11267" max="11267" width="8.5703125" customWidth="1"/>
    <col min="11268" max="11268" width="7.140625" customWidth="1"/>
    <col min="11269" max="11269" width="7.42578125" customWidth="1"/>
    <col min="11270" max="11270" width="5.5703125" customWidth="1"/>
    <col min="11271" max="11271" width="6.7109375" customWidth="1"/>
    <col min="11272" max="11272" width="5.28515625" customWidth="1"/>
    <col min="11273" max="11273" width="5.85546875" customWidth="1"/>
    <col min="11274" max="11274" width="6.5703125" customWidth="1"/>
    <col min="11275" max="11275" width="7.28515625" customWidth="1"/>
    <col min="11276" max="11276" width="6.140625" customWidth="1"/>
    <col min="11277" max="11277" width="8.28515625" customWidth="1"/>
    <col min="11278" max="11278" width="4.85546875" customWidth="1"/>
    <col min="11279" max="11279" width="5.42578125" customWidth="1"/>
    <col min="11280" max="11280" width="4.85546875" customWidth="1"/>
    <col min="11281" max="11281" width="6.5703125" customWidth="1"/>
    <col min="11282" max="11282" width="8.140625" customWidth="1"/>
    <col min="11283" max="11283" width="15.140625" customWidth="1"/>
    <col min="11521" max="11521" width="5.140625" customWidth="1"/>
    <col min="11522" max="11522" width="18.140625" customWidth="1"/>
    <col min="11523" max="11523" width="8.5703125" customWidth="1"/>
    <col min="11524" max="11524" width="7.140625" customWidth="1"/>
    <col min="11525" max="11525" width="7.42578125" customWidth="1"/>
    <col min="11526" max="11526" width="5.5703125" customWidth="1"/>
    <col min="11527" max="11527" width="6.7109375" customWidth="1"/>
    <col min="11528" max="11528" width="5.28515625" customWidth="1"/>
    <col min="11529" max="11529" width="5.85546875" customWidth="1"/>
    <col min="11530" max="11530" width="6.5703125" customWidth="1"/>
    <col min="11531" max="11531" width="7.28515625" customWidth="1"/>
    <col min="11532" max="11532" width="6.140625" customWidth="1"/>
    <col min="11533" max="11533" width="8.28515625" customWidth="1"/>
    <col min="11534" max="11534" width="4.85546875" customWidth="1"/>
    <col min="11535" max="11535" width="5.42578125" customWidth="1"/>
    <col min="11536" max="11536" width="4.85546875" customWidth="1"/>
    <col min="11537" max="11537" width="6.5703125" customWidth="1"/>
    <col min="11538" max="11538" width="8.140625" customWidth="1"/>
    <col min="11539" max="11539" width="15.140625" customWidth="1"/>
    <col min="11777" max="11777" width="5.140625" customWidth="1"/>
    <col min="11778" max="11778" width="18.140625" customWidth="1"/>
    <col min="11779" max="11779" width="8.5703125" customWidth="1"/>
    <col min="11780" max="11780" width="7.140625" customWidth="1"/>
    <col min="11781" max="11781" width="7.42578125" customWidth="1"/>
    <col min="11782" max="11782" width="5.5703125" customWidth="1"/>
    <col min="11783" max="11783" width="6.7109375" customWidth="1"/>
    <col min="11784" max="11784" width="5.28515625" customWidth="1"/>
    <col min="11785" max="11785" width="5.85546875" customWidth="1"/>
    <col min="11786" max="11786" width="6.5703125" customWidth="1"/>
    <col min="11787" max="11787" width="7.28515625" customWidth="1"/>
    <col min="11788" max="11788" width="6.140625" customWidth="1"/>
    <col min="11789" max="11789" width="8.28515625" customWidth="1"/>
    <col min="11790" max="11790" width="4.85546875" customWidth="1"/>
    <col min="11791" max="11791" width="5.42578125" customWidth="1"/>
    <col min="11792" max="11792" width="4.85546875" customWidth="1"/>
    <col min="11793" max="11793" width="6.5703125" customWidth="1"/>
    <col min="11794" max="11794" width="8.140625" customWidth="1"/>
    <col min="11795" max="11795" width="15.140625" customWidth="1"/>
    <col min="12033" max="12033" width="5.140625" customWidth="1"/>
    <col min="12034" max="12034" width="18.140625" customWidth="1"/>
    <col min="12035" max="12035" width="8.5703125" customWidth="1"/>
    <col min="12036" max="12036" width="7.140625" customWidth="1"/>
    <col min="12037" max="12037" width="7.42578125" customWidth="1"/>
    <col min="12038" max="12038" width="5.5703125" customWidth="1"/>
    <col min="12039" max="12039" width="6.7109375" customWidth="1"/>
    <col min="12040" max="12040" width="5.28515625" customWidth="1"/>
    <col min="12041" max="12041" width="5.85546875" customWidth="1"/>
    <col min="12042" max="12042" width="6.5703125" customWidth="1"/>
    <col min="12043" max="12043" width="7.28515625" customWidth="1"/>
    <col min="12044" max="12044" width="6.140625" customWidth="1"/>
    <col min="12045" max="12045" width="8.28515625" customWidth="1"/>
    <col min="12046" max="12046" width="4.85546875" customWidth="1"/>
    <col min="12047" max="12047" width="5.42578125" customWidth="1"/>
    <col min="12048" max="12048" width="4.85546875" customWidth="1"/>
    <col min="12049" max="12049" width="6.5703125" customWidth="1"/>
    <col min="12050" max="12050" width="8.140625" customWidth="1"/>
    <col min="12051" max="12051" width="15.140625" customWidth="1"/>
    <col min="12289" max="12289" width="5.140625" customWidth="1"/>
    <col min="12290" max="12290" width="18.140625" customWidth="1"/>
    <col min="12291" max="12291" width="8.5703125" customWidth="1"/>
    <col min="12292" max="12292" width="7.140625" customWidth="1"/>
    <col min="12293" max="12293" width="7.42578125" customWidth="1"/>
    <col min="12294" max="12294" width="5.5703125" customWidth="1"/>
    <col min="12295" max="12295" width="6.7109375" customWidth="1"/>
    <col min="12296" max="12296" width="5.28515625" customWidth="1"/>
    <col min="12297" max="12297" width="5.85546875" customWidth="1"/>
    <col min="12298" max="12298" width="6.5703125" customWidth="1"/>
    <col min="12299" max="12299" width="7.28515625" customWidth="1"/>
    <col min="12300" max="12300" width="6.140625" customWidth="1"/>
    <col min="12301" max="12301" width="8.28515625" customWidth="1"/>
    <col min="12302" max="12302" width="4.85546875" customWidth="1"/>
    <col min="12303" max="12303" width="5.42578125" customWidth="1"/>
    <col min="12304" max="12304" width="4.85546875" customWidth="1"/>
    <col min="12305" max="12305" width="6.5703125" customWidth="1"/>
    <col min="12306" max="12306" width="8.140625" customWidth="1"/>
    <col min="12307" max="12307" width="15.140625" customWidth="1"/>
    <col min="12545" max="12545" width="5.140625" customWidth="1"/>
    <col min="12546" max="12546" width="18.140625" customWidth="1"/>
    <col min="12547" max="12547" width="8.5703125" customWidth="1"/>
    <col min="12548" max="12548" width="7.140625" customWidth="1"/>
    <col min="12549" max="12549" width="7.42578125" customWidth="1"/>
    <col min="12550" max="12550" width="5.5703125" customWidth="1"/>
    <col min="12551" max="12551" width="6.7109375" customWidth="1"/>
    <col min="12552" max="12552" width="5.28515625" customWidth="1"/>
    <col min="12553" max="12553" width="5.85546875" customWidth="1"/>
    <col min="12554" max="12554" width="6.5703125" customWidth="1"/>
    <col min="12555" max="12555" width="7.28515625" customWidth="1"/>
    <col min="12556" max="12556" width="6.140625" customWidth="1"/>
    <col min="12557" max="12557" width="8.28515625" customWidth="1"/>
    <col min="12558" max="12558" width="4.85546875" customWidth="1"/>
    <col min="12559" max="12559" width="5.42578125" customWidth="1"/>
    <col min="12560" max="12560" width="4.85546875" customWidth="1"/>
    <col min="12561" max="12561" width="6.5703125" customWidth="1"/>
    <col min="12562" max="12562" width="8.140625" customWidth="1"/>
    <col min="12563" max="12563" width="15.140625" customWidth="1"/>
    <col min="12801" max="12801" width="5.140625" customWidth="1"/>
    <col min="12802" max="12802" width="18.140625" customWidth="1"/>
    <col min="12803" max="12803" width="8.5703125" customWidth="1"/>
    <col min="12804" max="12804" width="7.140625" customWidth="1"/>
    <col min="12805" max="12805" width="7.42578125" customWidth="1"/>
    <col min="12806" max="12806" width="5.5703125" customWidth="1"/>
    <col min="12807" max="12807" width="6.7109375" customWidth="1"/>
    <col min="12808" max="12808" width="5.28515625" customWidth="1"/>
    <col min="12809" max="12809" width="5.85546875" customWidth="1"/>
    <col min="12810" max="12810" width="6.5703125" customWidth="1"/>
    <col min="12811" max="12811" width="7.28515625" customWidth="1"/>
    <col min="12812" max="12812" width="6.140625" customWidth="1"/>
    <col min="12813" max="12813" width="8.28515625" customWidth="1"/>
    <col min="12814" max="12814" width="4.85546875" customWidth="1"/>
    <col min="12815" max="12815" width="5.42578125" customWidth="1"/>
    <col min="12816" max="12816" width="4.85546875" customWidth="1"/>
    <col min="12817" max="12817" width="6.5703125" customWidth="1"/>
    <col min="12818" max="12818" width="8.140625" customWidth="1"/>
    <col min="12819" max="12819" width="15.140625" customWidth="1"/>
    <col min="13057" max="13057" width="5.140625" customWidth="1"/>
    <col min="13058" max="13058" width="18.140625" customWidth="1"/>
    <col min="13059" max="13059" width="8.5703125" customWidth="1"/>
    <col min="13060" max="13060" width="7.140625" customWidth="1"/>
    <col min="13061" max="13061" width="7.42578125" customWidth="1"/>
    <col min="13062" max="13062" width="5.5703125" customWidth="1"/>
    <col min="13063" max="13063" width="6.7109375" customWidth="1"/>
    <col min="13064" max="13064" width="5.28515625" customWidth="1"/>
    <col min="13065" max="13065" width="5.85546875" customWidth="1"/>
    <col min="13066" max="13066" width="6.5703125" customWidth="1"/>
    <col min="13067" max="13067" width="7.28515625" customWidth="1"/>
    <col min="13068" max="13068" width="6.140625" customWidth="1"/>
    <col min="13069" max="13069" width="8.28515625" customWidth="1"/>
    <col min="13070" max="13070" width="4.85546875" customWidth="1"/>
    <col min="13071" max="13071" width="5.42578125" customWidth="1"/>
    <col min="13072" max="13072" width="4.85546875" customWidth="1"/>
    <col min="13073" max="13073" width="6.5703125" customWidth="1"/>
    <col min="13074" max="13074" width="8.140625" customWidth="1"/>
    <col min="13075" max="13075" width="15.140625" customWidth="1"/>
    <col min="13313" max="13313" width="5.140625" customWidth="1"/>
    <col min="13314" max="13314" width="18.140625" customWidth="1"/>
    <col min="13315" max="13315" width="8.5703125" customWidth="1"/>
    <col min="13316" max="13316" width="7.140625" customWidth="1"/>
    <col min="13317" max="13317" width="7.42578125" customWidth="1"/>
    <col min="13318" max="13318" width="5.5703125" customWidth="1"/>
    <col min="13319" max="13319" width="6.7109375" customWidth="1"/>
    <col min="13320" max="13320" width="5.28515625" customWidth="1"/>
    <col min="13321" max="13321" width="5.85546875" customWidth="1"/>
    <col min="13322" max="13322" width="6.5703125" customWidth="1"/>
    <col min="13323" max="13323" width="7.28515625" customWidth="1"/>
    <col min="13324" max="13324" width="6.140625" customWidth="1"/>
    <col min="13325" max="13325" width="8.28515625" customWidth="1"/>
    <col min="13326" max="13326" width="4.85546875" customWidth="1"/>
    <col min="13327" max="13327" width="5.42578125" customWidth="1"/>
    <col min="13328" max="13328" width="4.85546875" customWidth="1"/>
    <col min="13329" max="13329" width="6.5703125" customWidth="1"/>
    <col min="13330" max="13330" width="8.140625" customWidth="1"/>
    <col min="13331" max="13331" width="15.140625" customWidth="1"/>
    <col min="13569" max="13569" width="5.140625" customWidth="1"/>
    <col min="13570" max="13570" width="18.140625" customWidth="1"/>
    <col min="13571" max="13571" width="8.5703125" customWidth="1"/>
    <col min="13572" max="13572" width="7.140625" customWidth="1"/>
    <col min="13573" max="13573" width="7.42578125" customWidth="1"/>
    <col min="13574" max="13574" width="5.5703125" customWidth="1"/>
    <col min="13575" max="13575" width="6.7109375" customWidth="1"/>
    <col min="13576" max="13576" width="5.28515625" customWidth="1"/>
    <col min="13577" max="13577" width="5.85546875" customWidth="1"/>
    <col min="13578" max="13578" width="6.5703125" customWidth="1"/>
    <col min="13579" max="13579" width="7.28515625" customWidth="1"/>
    <col min="13580" max="13580" width="6.140625" customWidth="1"/>
    <col min="13581" max="13581" width="8.28515625" customWidth="1"/>
    <col min="13582" max="13582" width="4.85546875" customWidth="1"/>
    <col min="13583" max="13583" width="5.42578125" customWidth="1"/>
    <col min="13584" max="13584" width="4.85546875" customWidth="1"/>
    <col min="13585" max="13585" width="6.5703125" customWidth="1"/>
    <col min="13586" max="13586" width="8.140625" customWidth="1"/>
    <col min="13587" max="13587" width="15.140625" customWidth="1"/>
    <col min="13825" max="13825" width="5.140625" customWidth="1"/>
    <col min="13826" max="13826" width="18.140625" customWidth="1"/>
    <col min="13827" max="13827" width="8.5703125" customWidth="1"/>
    <col min="13828" max="13828" width="7.140625" customWidth="1"/>
    <col min="13829" max="13829" width="7.42578125" customWidth="1"/>
    <col min="13830" max="13830" width="5.5703125" customWidth="1"/>
    <col min="13831" max="13831" width="6.7109375" customWidth="1"/>
    <col min="13832" max="13832" width="5.28515625" customWidth="1"/>
    <col min="13833" max="13833" width="5.85546875" customWidth="1"/>
    <col min="13834" max="13834" width="6.5703125" customWidth="1"/>
    <col min="13835" max="13835" width="7.28515625" customWidth="1"/>
    <col min="13836" max="13836" width="6.140625" customWidth="1"/>
    <col min="13837" max="13837" width="8.28515625" customWidth="1"/>
    <col min="13838" max="13838" width="4.85546875" customWidth="1"/>
    <col min="13839" max="13839" width="5.42578125" customWidth="1"/>
    <col min="13840" max="13840" width="4.85546875" customWidth="1"/>
    <col min="13841" max="13841" width="6.5703125" customWidth="1"/>
    <col min="13842" max="13842" width="8.140625" customWidth="1"/>
    <col min="13843" max="13843" width="15.140625" customWidth="1"/>
    <col min="14081" max="14081" width="5.140625" customWidth="1"/>
    <col min="14082" max="14082" width="18.140625" customWidth="1"/>
    <col min="14083" max="14083" width="8.5703125" customWidth="1"/>
    <col min="14084" max="14084" width="7.140625" customWidth="1"/>
    <col min="14085" max="14085" width="7.42578125" customWidth="1"/>
    <col min="14086" max="14086" width="5.5703125" customWidth="1"/>
    <col min="14087" max="14087" width="6.7109375" customWidth="1"/>
    <col min="14088" max="14088" width="5.28515625" customWidth="1"/>
    <col min="14089" max="14089" width="5.85546875" customWidth="1"/>
    <col min="14090" max="14090" width="6.5703125" customWidth="1"/>
    <col min="14091" max="14091" width="7.28515625" customWidth="1"/>
    <col min="14092" max="14092" width="6.140625" customWidth="1"/>
    <col min="14093" max="14093" width="8.28515625" customWidth="1"/>
    <col min="14094" max="14094" width="4.85546875" customWidth="1"/>
    <col min="14095" max="14095" width="5.42578125" customWidth="1"/>
    <col min="14096" max="14096" width="4.85546875" customWidth="1"/>
    <col min="14097" max="14097" width="6.5703125" customWidth="1"/>
    <col min="14098" max="14098" width="8.140625" customWidth="1"/>
    <col min="14099" max="14099" width="15.140625" customWidth="1"/>
    <col min="14337" max="14337" width="5.140625" customWidth="1"/>
    <col min="14338" max="14338" width="18.140625" customWidth="1"/>
    <col min="14339" max="14339" width="8.5703125" customWidth="1"/>
    <col min="14340" max="14340" width="7.140625" customWidth="1"/>
    <col min="14341" max="14341" width="7.42578125" customWidth="1"/>
    <col min="14342" max="14342" width="5.5703125" customWidth="1"/>
    <col min="14343" max="14343" width="6.7109375" customWidth="1"/>
    <col min="14344" max="14344" width="5.28515625" customWidth="1"/>
    <col min="14345" max="14345" width="5.85546875" customWidth="1"/>
    <col min="14346" max="14346" width="6.5703125" customWidth="1"/>
    <col min="14347" max="14347" width="7.28515625" customWidth="1"/>
    <col min="14348" max="14348" width="6.140625" customWidth="1"/>
    <col min="14349" max="14349" width="8.28515625" customWidth="1"/>
    <col min="14350" max="14350" width="4.85546875" customWidth="1"/>
    <col min="14351" max="14351" width="5.42578125" customWidth="1"/>
    <col min="14352" max="14352" width="4.85546875" customWidth="1"/>
    <col min="14353" max="14353" width="6.5703125" customWidth="1"/>
    <col min="14354" max="14354" width="8.140625" customWidth="1"/>
    <col min="14355" max="14355" width="15.140625" customWidth="1"/>
    <col min="14593" max="14593" width="5.140625" customWidth="1"/>
    <col min="14594" max="14594" width="18.140625" customWidth="1"/>
    <col min="14595" max="14595" width="8.5703125" customWidth="1"/>
    <col min="14596" max="14596" width="7.140625" customWidth="1"/>
    <col min="14597" max="14597" width="7.42578125" customWidth="1"/>
    <col min="14598" max="14598" width="5.5703125" customWidth="1"/>
    <col min="14599" max="14599" width="6.7109375" customWidth="1"/>
    <col min="14600" max="14600" width="5.28515625" customWidth="1"/>
    <col min="14601" max="14601" width="5.85546875" customWidth="1"/>
    <col min="14602" max="14602" width="6.5703125" customWidth="1"/>
    <col min="14603" max="14603" width="7.28515625" customWidth="1"/>
    <col min="14604" max="14604" width="6.140625" customWidth="1"/>
    <col min="14605" max="14605" width="8.28515625" customWidth="1"/>
    <col min="14606" max="14606" width="4.85546875" customWidth="1"/>
    <col min="14607" max="14607" width="5.42578125" customWidth="1"/>
    <col min="14608" max="14608" width="4.85546875" customWidth="1"/>
    <col min="14609" max="14609" width="6.5703125" customWidth="1"/>
    <col min="14610" max="14610" width="8.140625" customWidth="1"/>
    <col min="14611" max="14611" width="15.140625" customWidth="1"/>
    <col min="14849" max="14849" width="5.140625" customWidth="1"/>
    <col min="14850" max="14850" width="18.140625" customWidth="1"/>
    <col min="14851" max="14851" width="8.5703125" customWidth="1"/>
    <col min="14852" max="14852" width="7.140625" customWidth="1"/>
    <col min="14853" max="14853" width="7.42578125" customWidth="1"/>
    <col min="14854" max="14854" width="5.5703125" customWidth="1"/>
    <col min="14855" max="14855" width="6.7109375" customWidth="1"/>
    <col min="14856" max="14856" width="5.28515625" customWidth="1"/>
    <col min="14857" max="14857" width="5.85546875" customWidth="1"/>
    <col min="14858" max="14858" width="6.5703125" customWidth="1"/>
    <col min="14859" max="14859" width="7.28515625" customWidth="1"/>
    <col min="14860" max="14860" width="6.140625" customWidth="1"/>
    <col min="14861" max="14861" width="8.28515625" customWidth="1"/>
    <col min="14862" max="14862" width="4.85546875" customWidth="1"/>
    <col min="14863" max="14863" width="5.42578125" customWidth="1"/>
    <col min="14864" max="14864" width="4.85546875" customWidth="1"/>
    <col min="14865" max="14865" width="6.5703125" customWidth="1"/>
    <col min="14866" max="14866" width="8.140625" customWidth="1"/>
    <col min="14867" max="14867" width="15.140625" customWidth="1"/>
    <col min="15105" max="15105" width="5.140625" customWidth="1"/>
    <col min="15106" max="15106" width="18.140625" customWidth="1"/>
    <col min="15107" max="15107" width="8.5703125" customWidth="1"/>
    <col min="15108" max="15108" width="7.140625" customWidth="1"/>
    <col min="15109" max="15109" width="7.42578125" customWidth="1"/>
    <col min="15110" max="15110" width="5.5703125" customWidth="1"/>
    <col min="15111" max="15111" width="6.7109375" customWidth="1"/>
    <col min="15112" max="15112" width="5.28515625" customWidth="1"/>
    <col min="15113" max="15113" width="5.85546875" customWidth="1"/>
    <col min="15114" max="15114" width="6.5703125" customWidth="1"/>
    <col min="15115" max="15115" width="7.28515625" customWidth="1"/>
    <col min="15116" max="15116" width="6.140625" customWidth="1"/>
    <col min="15117" max="15117" width="8.28515625" customWidth="1"/>
    <col min="15118" max="15118" width="4.85546875" customWidth="1"/>
    <col min="15119" max="15119" width="5.42578125" customWidth="1"/>
    <col min="15120" max="15120" width="4.85546875" customWidth="1"/>
    <col min="15121" max="15121" width="6.5703125" customWidth="1"/>
    <col min="15122" max="15122" width="8.140625" customWidth="1"/>
    <col min="15123" max="15123" width="15.140625" customWidth="1"/>
    <col min="15361" max="15361" width="5.140625" customWidth="1"/>
    <col min="15362" max="15362" width="18.140625" customWidth="1"/>
    <col min="15363" max="15363" width="8.5703125" customWidth="1"/>
    <col min="15364" max="15364" width="7.140625" customWidth="1"/>
    <col min="15365" max="15365" width="7.42578125" customWidth="1"/>
    <col min="15366" max="15366" width="5.5703125" customWidth="1"/>
    <col min="15367" max="15367" width="6.7109375" customWidth="1"/>
    <col min="15368" max="15368" width="5.28515625" customWidth="1"/>
    <col min="15369" max="15369" width="5.85546875" customWidth="1"/>
    <col min="15370" max="15370" width="6.5703125" customWidth="1"/>
    <col min="15371" max="15371" width="7.28515625" customWidth="1"/>
    <col min="15372" max="15372" width="6.140625" customWidth="1"/>
    <col min="15373" max="15373" width="8.28515625" customWidth="1"/>
    <col min="15374" max="15374" width="4.85546875" customWidth="1"/>
    <col min="15375" max="15375" width="5.42578125" customWidth="1"/>
    <col min="15376" max="15376" width="4.85546875" customWidth="1"/>
    <col min="15377" max="15377" width="6.5703125" customWidth="1"/>
    <col min="15378" max="15378" width="8.140625" customWidth="1"/>
    <col min="15379" max="15379" width="15.140625" customWidth="1"/>
    <col min="15617" max="15617" width="5.140625" customWidth="1"/>
    <col min="15618" max="15618" width="18.140625" customWidth="1"/>
    <col min="15619" max="15619" width="8.5703125" customWidth="1"/>
    <col min="15620" max="15620" width="7.140625" customWidth="1"/>
    <col min="15621" max="15621" width="7.42578125" customWidth="1"/>
    <col min="15622" max="15622" width="5.5703125" customWidth="1"/>
    <col min="15623" max="15623" width="6.7109375" customWidth="1"/>
    <col min="15624" max="15624" width="5.28515625" customWidth="1"/>
    <col min="15625" max="15625" width="5.85546875" customWidth="1"/>
    <col min="15626" max="15626" width="6.5703125" customWidth="1"/>
    <col min="15627" max="15627" width="7.28515625" customWidth="1"/>
    <col min="15628" max="15628" width="6.140625" customWidth="1"/>
    <col min="15629" max="15629" width="8.28515625" customWidth="1"/>
    <col min="15630" max="15630" width="4.85546875" customWidth="1"/>
    <col min="15631" max="15631" width="5.42578125" customWidth="1"/>
    <col min="15632" max="15632" width="4.85546875" customWidth="1"/>
    <col min="15633" max="15633" width="6.5703125" customWidth="1"/>
    <col min="15634" max="15634" width="8.140625" customWidth="1"/>
    <col min="15635" max="15635" width="15.140625" customWidth="1"/>
    <col min="15873" max="15873" width="5.140625" customWidth="1"/>
    <col min="15874" max="15874" width="18.140625" customWidth="1"/>
    <col min="15875" max="15875" width="8.5703125" customWidth="1"/>
    <col min="15876" max="15876" width="7.140625" customWidth="1"/>
    <col min="15877" max="15877" width="7.42578125" customWidth="1"/>
    <col min="15878" max="15878" width="5.5703125" customWidth="1"/>
    <col min="15879" max="15879" width="6.7109375" customWidth="1"/>
    <col min="15880" max="15880" width="5.28515625" customWidth="1"/>
    <col min="15881" max="15881" width="5.85546875" customWidth="1"/>
    <col min="15882" max="15882" width="6.5703125" customWidth="1"/>
    <col min="15883" max="15883" width="7.28515625" customWidth="1"/>
    <col min="15884" max="15884" width="6.140625" customWidth="1"/>
    <col min="15885" max="15885" width="8.28515625" customWidth="1"/>
    <col min="15886" max="15886" width="4.85546875" customWidth="1"/>
    <col min="15887" max="15887" width="5.42578125" customWidth="1"/>
    <col min="15888" max="15888" width="4.85546875" customWidth="1"/>
    <col min="15889" max="15889" width="6.5703125" customWidth="1"/>
    <col min="15890" max="15890" width="8.140625" customWidth="1"/>
    <col min="15891" max="15891" width="15.140625" customWidth="1"/>
    <col min="16129" max="16129" width="5.140625" customWidth="1"/>
    <col min="16130" max="16130" width="18.140625" customWidth="1"/>
    <col min="16131" max="16131" width="8.5703125" customWidth="1"/>
    <col min="16132" max="16132" width="7.140625" customWidth="1"/>
    <col min="16133" max="16133" width="7.42578125" customWidth="1"/>
    <col min="16134" max="16134" width="5.5703125" customWidth="1"/>
    <col min="16135" max="16135" width="6.7109375" customWidth="1"/>
    <col min="16136" max="16136" width="5.28515625" customWidth="1"/>
    <col min="16137" max="16137" width="5.85546875" customWidth="1"/>
    <col min="16138" max="16138" width="6.5703125" customWidth="1"/>
    <col min="16139" max="16139" width="7.28515625" customWidth="1"/>
    <col min="16140" max="16140" width="6.140625" customWidth="1"/>
    <col min="16141" max="16141" width="8.28515625" customWidth="1"/>
    <col min="16142" max="16142" width="4.85546875" customWidth="1"/>
    <col min="16143" max="16143" width="5.42578125" customWidth="1"/>
    <col min="16144" max="16144" width="4.85546875" customWidth="1"/>
    <col min="16145" max="16145" width="6.5703125" customWidth="1"/>
    <col min="16146" max="16146" width="8.140625" customWidth="1"/>
    <col min="16147" max="16147" width="15.140625" customWidth="1"/>
  </cols>
  <sheetData>
    <row r="1" spans="1:19" ht="17.25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8" t="s">
        <v>136</v>
      </c>
      <c r="R1" s="17"/>
    </row>
    <row r="2" spans="1:19" ht="17.25" x14ac:dyDescent="0.3">
      <c r="A2" s="101" t="s">
        <v>137</v>
      </c>
      <c r="B2" s="101"/>
      <c r="C2" s="101"/>
      <c r="D2" s="101"/>
      <c r="E2" s="101"/>
      <c r="F2" s="19"/>
      <c r="G2" s="17"/>
      <c r="H2" s="17"/>
      <c r="I2" s="17"/>
      <c r="J2" s="17"/>
      <c r="K2" s="102" t="s">
        <v>130</v>
      </c>
      <c r="L2" s="102"/>
      <c r="M2" s="102"/>
      <c r="N2" s="102"/>
      <c r="O2" s="102"/>
      <c r="P2" s="102"/>
      <c r="Q2" s="102"/>
      <c r="R2" s="102"/>
    </row>
    <row r="3" spans="1:19" ht="17.25" customHeight="1" x14ac:dyDescent="0.3">
      <c r="A3" s="103" t="s">
        <v>212</v>
      </c>
      <c r="B3" s="104"/>
      <c r="C3" s="104"/>
      <c r="D3" s="104"/>
      <c r="E3" s="104"/>
      <c r="F3" s="19"/>
      <c r="G3" s="17"/>
      <c r="H3" s="17"/>
      <c r="I3" s="17"/>
      <c r="J3" s="17"/>
      <c r="K3" s="105" t="s">
        <v>131</v>
      </c>
      <c r="L3" s="105"/>
      <c r="M3" s="105"/>
      <c r="N3" s="105"/>
      <c r="O3" s="105"/>
      <c r="P3" s="105"/>
      <c r="Q3" s="105"/>
      <c r="R3" s="105"/>
    </row>
    <row r="4" spans="1:19" ht="18" x14ac:dyDescent="0.3">
      <c r="A4" s="103" t="s">
        <v>213</v>
      </c>
      <c r="B4" s="103"/>
      <c r="C4" s="103"/>
      <c r="D4" s="103"/>
      <c r="E4" s="103"/>
      <c r="F4" s="20"/>
      <c r="G4" s="17"/>
      <c r="H4" s="17"/>
      <c r="I4" s="17"/>
      <c r="J4" s="17"/>
      <c r="R4" s="17"/>
    </row>
    <row r="5" spans="1:19" ht="18" x14ac:dyDescent="0.3">
      <c r="A5" s="21"/>
      <c r="B5" s="21"/>
      <c r="C5" s="21"/>
      <c r="D5" s="21"/>
      <c r="E5" s="21"/>
      <c r="F5" s="20"/>
      <c r="G5" s="17"/>
      <c r="H5" s="17"/>
      <c r="I5" s="17"/>
      <c r="J5" s="17"/>
      <c r="K5" s="22"/>
      <c r="L5" s="22"/>
      <c r="M5" s="22"/>
      <c r="N5" s="22"/>
      <c r="O5" s="22"/>
      <c r="P5" s="22"/>
      <c r="Q5" s="22"/>
      <c r="R5" s="17"/>
    </row>
    <row r="6" spans="1:19" ht="20.25" x14ac:dyDescent="0.3">
      <c r="A6" s="100" t="s">
        <v>138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</row>
    <row r="7" spans="1:19" ht="20.25" x14ac:dyDescent="0.3">
      <c r="A7" s="100" t="s">
        <v>211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</row>
    <row r="8" spans="1:19" ht="20.25" x14ac:dyDescent="0.3">
      <c r="A8" s="100" t="s">
        <v>139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</row>
    <row r="9" spans="1:19" ht="18" x14ac:dyDescent="0.35">
      <c r="A9" s="23"/>
      <c r="B9" s="23"/>
      <c r="C9" s="23"/>
      <c r="D9" s="24"/>
      <c r="E9" s="25"/>
      <c r="F9" s="26"/>
      <c r="G9" s="26"/>
      <c r="H9" s="26"/>
      <c r="I9" s="26"/>
      <c r="J9" s="27"/>
      <c r="K9" s="26"/>
      <c r="L9" s="26"/>
      <c r="M9" s="26"/>
      <c r="N9" s="26"/>
      <c r="O9" s="26"/>
      <c r="P9" s="23"/>
      <c r="Q9" s="26"/>
      <c r="R9" s="23"/>
    </row>
    <row r="10" spans="1:19" ht="15" customHeight="1" x14ac:dyDescent="0.25">
      <c r="A10" s="110" t="s">
        <v>140</v>
      </c>
      <c r="B10" s="111" t="s">
        <v>141</v>
      </c>
      <c r="C10" s="111"/>
      <c r="D10" s="112" t="s">
        <v>214</v>
      </c>
      <c r="E10" s="112"/>
      <c r="F10" s="112"/>
      <c r="G10" s="112"/>
      <c r="H10" s="112"/>
      <c r="I10" s="112"/>
      <c r="J10" s="113" t="s">
        <v>142</v>
      </c>
      <c r="K10" s="114" t="s">
        <v>143</v>
      </c>
      <c r="L10" s="115" t="s">
        <v>144</v>
      </c>
      <c r="M10" s="106" t="s">
        <v>215</v>
      </c>
      <c r="N10" s="115" t="s">
        <v>145</v>
      </c>
      <c r="O10" s="115" t="s">
        <v>146</v>
      </c>
      <c r="P10" s="119" t="s">
        <v>216</v>
      </c>
      <c r="Q10" s="106" t="s">
        <v>217</v>
      </c>
      <c r="R10" s="106" t="s">
        <v>147</v>
      </c>
      <c r="S10" s="107" t="s">
        <v>148</v>
      </c>
    </row>
    <row r="11" spans="1:19" ht="222" customHeight="1" x14ac:dyDescent="0.25">
      <c r="A11" s="110"/>
      <c r="B11" s="111"/>
      <c r="C11" s="111"/>
      <c r="D11" s="28" t="s">
        <v>218</v>
      </c>
      <c r="E11" s="28" t="s">
        <v>149</v>
      </c>
      <c r="F11" s="28" t="s">
        <v>150</v>
      </c>
      <c r="G11" s="28" t="s">
        <v>151</v>
      </c>
      <c r="H11" s="29" t="s">
        <v>152</v>
      </c>
      <c r="I11" s="29" t="s">
        <v>153</v>
      </c>
      <c r="J11" s="113"/>
      <c r="K11" s="114"/>
      <c r="L11" s="115"/>
      <c r="M11" s="106"/>
      <c r="N11" s="115"/>
      <c r="O11" s="115"/>
      <c r="P11" s="119"/>
      <c r="Q11" s="106"/>
      <c r="R11" s="106"/>
      <c r="S11" s="107"/>
    </row>
    <row r="12" spans="1:19" x14ac:dyDescent="0.25">
      <c r="A12" s="30" t="s">
        <v>154</v>
      </c>
      <c r="B12" s="108" t="s">
        <v>155</v>
      </c>
      <c r="C12" s="109"/>
      <c r="D12" s="30" t="s">
        <v>156</v>
      </c>
      <c r="E12" s="30" t="s">
        <v>157</v>
      </c>
      <c r="F12" s="30" t="s">
        <v>158</v>
      </c>
      <c r="G12" s="30" t="s">
        <v>159</v>
      </c>
      <c r="H12" s="31" t="s">
        <v>160</v>
      </c>
      <c r="I12" s="31" t="s">
        <v>161</v>
      </c>
      <c r="J12" s="30" t="s">
        <v>162</v>
      </c>
      <c r="K12" s="31" t="s">
        <v>163</v>
      </c>
      <c r="L12" s="32" t="s">
        <v>164</v>
      </c>
      <c r="M12" s="30" t="s">
        <v>165</v>
      </c>
      <c r="N12" s="32" t="s">
        <v>166</v>
      </c>
      <c r="O12" s="32" t="s">
        <v>167</v>
      </c>
      <c r="P12" s="33" t="s">
        <v>168</v>
      </c>
      <c r="Q12" s="34" t="s">
        <v>169</v>
      </c>
      <c r="R12" s="34" t="s">
        <v>170</v>
      </c>
      <c r="S12" s="34" t="s">
        <v>171</v>
      </c>
    </row>
    <row r="13" spans="1:19" ht="27.95" customHeight="1" x14ac:dyDescent="0.25">
      <c r="A13" s="35">
        <v>1</v>
      </c>
      <c r="B13" s="36" t="s">
        <v>172</v>
      </c>
      <c r="C13" s="37" t="s">
        <v>173</v>
      </c>
      <c r="D13" s="38">
        <v>585</v>
      </c>
      <c r="E13" s="38"/>
      <c r="F13" s="38"/>
      <c r="G13" s="39">
        <f>D13+E13+F13</f>
        <v>585</v>
      </c>
      <c r="H13" s="40"/>
      <c r="I13" s="40"/>
      <c r="J13" s="39">
        <v>270</v>
      </c>
      <c r="K13" s="40">
        <v>587</v>
      </c>
      <c r="L13" s="40">
        <v>273</v>
      </c>
      <c r="M13" s="39">
        <f>G13-J13</f>
        <v>315</v>
      </c>
      <c r="N13" s="40"/>
      <c r="O13" s="40"/>
      <c r="P13" s="41"/>
      <c r="Q13" s="38"/>
      <c r="R13" s="42">
        <f>M13+Q13</f>
        <v>315</v>
      </c>
      <c r="S13" s="43" t="s">
        <v>174</v>
      </c>
    </row>
    <row r="14" spans="1:19" ht="27.95" customHeight="1" x14ac:dyDescent="0.25">
      <c r="A14" s="35">
        <v>2</v>
      </c>
      <c r="B14" s="36" t="s">
        <v>175</v>
      </c>
      <c r="C14" s="37" t="s">
        <v>173</v>
      </c>
      <c r="D14" s="38">
        <v>694.67</v>
      </c>
      <c r="E14" s="38"/>
      <c r="F14" s="38"/>
      <c r="G14" s="39">
        <f t="shared" ref="G14:G30" si="0">D14+E14+F14</f>
        <v>694.67</v>
      </c>
      <c r="H14" s="40"/>
      <c r="I14" s="40"/>
      <c r="J14" s="39">
        <v>270</v>
      </c>
      <c r="K14" s="40">
        <v>587</v>
      </c>
      <c r="L14" s="40">
        <v>273</v>
      </c>
      <c r="M14" s="39">
        <f t="shared" ref="M14:M30" si="1">G14-J14</f>
        <v>424.66999999999996</v>
      </c>
      <c r="N14" s="40"/>
      <c r="O14" s="40"/>
      <c r="P14" s="41"/>
      <c r="Q14" s="38"/>
      <c r="R14" s="42">
        <f t="shared" ref="R14:R30" si="2">M14+Q14</f>
        <v>424.66999999999996</v>
      </c>
      <c r="S14" s="43" t="s">
        <v>174</v>
      </c>
    </row>
    <row r="15" spans="1:19" ht="27.95" customHeight="1" x14ac:dyDescent="0.25">
      <c r="A15" s="35">
        <v>3</v>
      </c>
      <c r="B15" s="36" t="s">
        <v>176</v>
      </c>
      <c r="C15" s="37" t="s">
        <v>177</v>
      </c>
      <c r="D15" s="38">
        <v>712</v>
      </c>
      <c r="E15" s="38"/>
      <c r="F15" s="38"/>
      <c r="G15" s="39">
        <f t="shared" si="0"/>
        <v>712</v>
      </c>
      <c r="H15" s="40"/>
      <c r="I15" s="40"/>
      <c r="J15" s="39">
        <v>270</v>
      </c>
      <c r="K15" s="40">
        <v>587</v>
      </c>
      <c r="L15" s="40">
        <v>273</v>
      </c>
      <c r="M15" s="39">
        <f t="shared" si="1"/>
        <v>442</v>
      </c>
      <c r="N15" s="40"/>
      <c r="O15" s="40"/>
      <c r="P15" s="41"/>
      <c r="Q15" s="38"/>
      <c r="R15" s="42">
        <f t="shared" si="2"/>
        <v>442</v>
      </c>
      <c r="S15" s="43" t="s">
        <v>174</v>
      </c>
    </row>
    <row r="16" spans="1:19" ht="27.95" customHeight="1" x14ac:dyDescent="0.25">
      <c r="A16" s="35">
        <v>4</v>
      </c>
      <c r="B16" s="36" t="s">
        <v>178</v>
      </c>
      <c r="C16" s="37" t="s">
        <v>179</v>
      </c>
      <c r="D16" s="38">
        <v>324</v>
      </c>
      <c r="E16" s="38"/>
      <c r="F16" s="38"/>
      <c r="G16" s="39">
        <f t="shared" si="0"/>
        <v>324</v>
      </c>
      <c r="H16" s="40"/>
      <c r="I16" s="40"/>
      <c r="J16" s="39">
        <v>270</v>
      </c>
      <c r="K16" s="40">
        <v>587</v>
      </c>
      <c r="L16" s="40">
        <v>273</v>
      </c>
      <c r="M16" s="39">
        <f t="shared" si="1"/>
        <v>54</v>
      </c>
      <c r="N16" s="40"/>
      <c r="O16" s="40"/>
      <c r="P16" s="41"/>
      <c r="Q16" s="38"/>
      <c r="R16" s="42">
        <f t="shared" si="2"/>
        <v>54</v>
      </c>
      <c r="S16" s="43" t="s">
        <v>174</v>
      </c>
    </row>
    <row r="17" spans="1:19" ht="27.95" customHeight="1" x14ac:dyDescent="0.25">
      <c r="A17" s="35">
        <v>5</v>
      </c>
      <c r="B17" s="36" t="s">
        <v>180</v>
      </c>
      <c r="C17" s="37" t="s">
        <v>52</v>
      </c>
      <c r="D17" s="38">
        <v>830.33</v>
      </c>
      <c r="E17" s="38"/>
      <c r="F17" s="38"/>
      <c r="G17" s="39">
        <f t="shared" si="0"/>
        <v>830.33</v>
      </c>
      <c r="H17" s="40"/>
      <c r="I17" s="40"/>
      <c r="J17" s="39">
        <v>270</v>
      </c>
      <c r="K17" s="40">
        <v>587</v>
      </c>
      <c r="L17" s="40">
        <v>273</v>
      </c>
      <c r="M17" s="39">
        <f t="shared" si="1"/>
        <v>560.33000000000004</v>
      </c>
      <c r="N17" s="40"/>
      <c r="O17" s="40"/>
      <c r="P17" s="41"/>
      <c r="Q17" s="38"/>
      <c r="R17" s="42">
        <f t="shared" si="2"/>
        <v>560.33000000000004</v>
      </c>
      <c r="S17" s="43" t="s">
        <v>174</v>
      </c>
    </row>
    <row r="18" spans="1:19" ht="27.95" customHeight="1" x14ac:dyDescent="0.25">
      <c r="A18" s="35">
        <v>6</v>
      </c>
      <c r="B18" s="36" t="s">
        <v>181</v>
      </c>
      <c r="C18" s="37" t="s">
        <v>182</v>
      </c>
      <c r="D18" s="38">
        <v>271.67</v>
      </c>
      <c r="E18" s="38"/>
      <c r="F18" s="38"/>
      <c r="G18" s="39">
        <f t="shared" si="0"/>
        <v>271.67</v>
      </c>
      <c r="H18" s="40"/>
      <c r="I18" s="40"/>
      <c r="J18" s="39">
        <v>270</v>
      </c>
      <c r="K18" s="40">
        <v>587</v>
      </c>
      <c r="L18" s="40">
        <v>273</v>
      </c>
      <c r="M18" s="39">
        <f t="shared" si="1"/>
        <v>1.6700000000000159</v>
      </c>
      <c r="N18" s="40"/>
      <c r="O18" s="40"/>
      <c r="P18" s="41"/>
      <c r="Q18" s="38"/>
      <c r="R18" s="42">
        <f t="shared" si="2"/>
        <v>1.6700000000000159</v>
      </c>
      <c r="S18" s="43" t="s">
        <v>174</v>
      </c>
    </row>
    <row r="19" spans="1:19" ht="27.95" customHeight="1" x14ac:dyDescent="0.25">
      <c r="A19" s="35">
        <v>7</v>
      </c>
      <c r="B19" s="36" t="s">
        <v>183</v>
      </c>
      <c r="C19" s="37" t="s">
        <v>184</v>
      </c>
      <c r="D19" s="38">
        <v>268</v>
      </c>
      <c r="E19" s="38"/>
      <c r="F19" s="38"/>
      <c r="G19" s="39">
        <f t="shared" si="0"/>
        <v>268</v>
      </c>
      <c r="H19" s="40"/>
      <c r="I19" s="40"/>
      <c r="J19" s="39">
        <v>270</v>
      </c>
      <c r="K19" s="40">
        <v>587</v>
      </c>
      <c r="L19" s="40">
        <v>273</v>
      </c>
      <c r="M19" s="39">
        <f t="shared" si="1"/>
        <v>-2</v>
      </c>
      <c r="N19" s="40"/>
      <c r="O19" s="40"/>
      <c r="P19" s="41"/>
      <c r="Q19" s="38"/>
      <c r="R19" s="42">
        <f t="shared" si="2"/>
        <v>-2</v>
      </c>
      <c r="S19" s="43" t="s">
        <v>174</v>
      </c>
    </row>
    <row r="20" spans="1:19" ht="27.95" customHeight="1" x14ac:dyDescent="0.25">
      <c r="A20" s="35">
        <v>8</v>
      </c>
      <c r="B20" s="36" t="s">
        <v>185</v>
      </c>
      <c r="C20" s="37" t="s">
        <v>186</v>
      </c>
      <c r="D20" s="38">
        <v>415</v>
      </c>
      <c r="E20" s="38">
        <v>54</v>
      </c>
      <c r="F20" s="38"/>
      <c r="G20" s="39">
        <f t="shared" si="0"/>
        <v>469</v>
      </c>
      <c r="H20" s="40"/>
      <c r="I20" s="40"/>
      <c r="J20" s="39">
        <v>270</v>
      </c>
      <c r="K20" s="40">
        <v>587</v>
      </c>
      <c r="L20" s="40">
        <v>273</v>
      </c>
      <c r="M20" s="39">
        <f t="shared" si="1"/>
        <v>199</v>
      </c>
      <c r="N20" s="40"/>
      <c r="O20" s="40"/>
      <c r="P20" s="41"/>
      <c r="Q20" s="38"/>
      <c r="R20" s="42">
        <f t="shared" si="2"/>
        <v>199</v>
      </c>
      <c r="S20" s="43" t="s">
        <v>187</v>
      </c>
    </row>
    <row r="21" spans="1:19" ht="27.95" customHeight="1" x14ac:dyDescent="0.25">
      <c r="A21" s="35">
        <v>9</v>
      </c>
      <c r="B21" s="36" t="s">
        <v>188</v>
      </c>
      <c r="C21" s="37" t="s">
        <v>189</v>
      </c>
      <c r="D21" s="44"/>
      <c r="E21" s="38"/>
      <c r="F21" s="38"/>
      <c r="G21" s="39"/>
      <c r="H21" s="40"/>
      <c r="I21" s="40"/>
      <c r="J21" s="39"/>
      <c r="K21" s="40"/>
      <c r="L21" s="40"/>
      <c r="M21" s="39"/>
      <c r="N21" s="40"/>
      <c r="O21" s="40"/>
      <c r="P21" s="41"/>
      <c r="Q21" s="38"/>
      <c r="R21" s="42"/>
      <c r="S21" s="43"/>
    </row>
    <row r="22" spans="1:19" ht="27.95" customHeight="1" x14ac:dyDescent="0.25">
      <c r="A22" s="35">
        <v>10</v>
      </c>
      <c r="B22" s="36" t="s">
        <v>190</v>
      </c>
      <c r="C22" s="37" t="s">
        <v>191</v>
      </c>
      <c r="D22" s="38">
        <v>315.67</v>
      </c>
      <c r="E22" s="38">
        <v>54</v>
      </c>
      <c r="F22" s="38">
        <v>120</v>
      </c>
      <c r="G22" s="39">
        <f t="shared" si="0"/>
        <v>489.67</v>
      </c>
      <c r="H22" s="40"/>
      <c r="I22" s="40"/>
      <c r="J22" s="39">
        <v>270</v>
      </c>
      <c r="K22" s="40">
        <v>587</v>
      </c>
      <c r="L22" s="40">
        <v>273</v>
      </c>
      <c r="M22" s="39">
        <f t="shared" si="1"/>
        <v>219.67000000000002</v>
      </c>
      <c r="N22" s="40"/>
      <c r="O22" s="40"/>
      <c r="P22" s="41"/>
      <c r="Q22" s="38"/>
      <c r="R22" s="42">
        <f t="shared" si="2"/>
        <v>219.67000000000002</v>
      </c>
      <c r="S22" s="43" t="s">
        <v>187</v>
      </c>
    </row>
    <row r="23" spans="1:19" ht="27.95" customHeight="1" x14ac:dyDescent="0.25">
      <c r="A23" s="35">
        <v>11</v>
      </c>
      <c r="B23" s="36" t="s">
        <v>192</v>
      </c>
      <c r="C23" s="37" t="s">
        <v>85</v>
      </c>
      <c r="D23" s="38">
        <v>461</v>
      </c>
      <c r="E23" s="38"/>
      <c r="F23" s="38"/>
      <c r="G23" s="39">
        <f t="shared" si="0"/>
        <v>461</v>
      </c>
      <c r="H23" s="40"/>
      <c r="I23" s="40"/>
      <c r="J23" s="39">
        <v>270</v>
      </c>
      <c r="K23" s="40">
        <v>587</v>
      </c>
      <c r="L23" s="40">
        <v>273</v>
      </c>
      <c r="M23" s="39">
        <f t="shared" si="1"/>
        <v>191</v>
      </c>
      <c r="N23" s="40"/>
      <c r="O23" s="40"/>
      <c r="P23" s="41"/>
      <c r="Q23" s="38"/>
      <c r="R23" s="42">
        <f t="shared" si="2"/>
        <v>191</v>
      </c>
      <c r="S23" s="43" t="s">
        <v>174</v>
      </c>
    </row>
    <row r="24" spans="1:19" ht="27.95" customHeight="1" x14ac:dyDescent="0.25">
      <c r="A24" s="35">
        <v>12</v>
      </c>
      <c r="B24" s="36" t="s">
        <v>193</v>
      </c>
      <c r="C24" s="37" t="s">
        <v>194</v>
      </c>
      <c r="D24" s="38">
        <v>382</v>
      </c>
      <c r="E24" s="38">
        <v>54</v>
      </c>
      <c r="F24" s="38"/>
      <c r="G24" s="39">
        <f t="shared" si="0"/>
        <v>436</v>
      </c>
      <c r="H24" s="40"/>
      <c r="I24" s="40"/>
      <c r="J24" s="39">
        <v>270</v>
      </c>
      <c r="K24" s="40">
        <v>587</v>
      </c>
      <c r="L24" s="40">
        <v>273</v>
      </c>
      <c r="M24" s="39">
        <f t="shared" si="1"/>
        <v>166</v>
      </c>
      <c r="N24" s="40"/>
      <c r="O24" s="40"/>
      <c r="P24" s="41"/>
      <c r="Q24" s="38"/>
      <c r="R24" s="42">
        <f t="shared" si="2"/>
        <v>166</v>
      </c>
      <c r="S24" s="43" t="s">
        <v>187</v>
      </c>
    </row>
    <row r="25" spans="1:19" ht="27.95" customHeight="1" x14ac:dyDescent="0.25">
      <c r="A25" s="35">
        <v>13</v>
      </c>
      <c r="B25" s="36" t="s">
        <v>195</v>
      </c>
      <c r="C25" s="37" t="s">
        <v>196</v>
      </c>
      <c r="D25" s="38">
        <v>599</v>
      </c>
      <c r="E25" s="38"/>
      <c r="F25" s="38">
        <v>70</v>
      </c>
      <c r="G25" s="39">
        <f t="shared" si="0"/>
        <v>669</v>
      </c>
      <c r="H25" s="40"/>
      <c r="I25" s="40"/>
      <c r="J25" s="39">
        <v>270</v>
      </c>
      <c r="K25" s="40">
        <v>587</v>
      </c>
      <c r="L25" s="40">
        <v>273</v>
      </c>
      <c r="M25" s="39">
        <f t="shared" si="1"/>
        <v>399</v>
      </c>
      <c r="N25" s="40"/>
      <c r="O25" s="40"/>
      <c r="P25" s="41"/>
      <c r="Q25" s="38"/>
      <c r="R25" s="42">
        <f t="shared" si="2"/>
        <v>399</v>
      </c>
      <c r="S25" s="43" t="s">
        <v>174</v>
      </c>
    </row>
    <row r="26" spans="1:19" ht="27.95" customHeight="1" x14ac:dyDescent="0.25">
      <c r="A26" s="35">
        <v>14</v>
      </c>
      <c r="B26" s="36" t="s">
        <v>197</v>
      </c>
      <c r="C26" s="37" t="s">
        <v>198</v>
      </c>
      <c r="D26" s="38">
        <v>490</v>
      </c>
      <c r="E26" s="38">
        <v>67.5</v>
      </c>
      <c r="F26" s="38"/>
      <c r="G26" s="39">
        <f t="shared" si="0"/>
        <v>557.5</v>
      </c>
      <c r="H26" s="40"/>
      <c r="I26" s="40"/>
      <c r="J26" s="39">
        <v>270</v>
      </c>
      <c r="K26" s="40">
        <v>587</v>
      </c>
      <c r="L26" s="40">
        <v>273</v>
      </c>
      <c r="M26" s="39">
        <f t="shared" si="1"/>
        <v>287.5</v>
      </c>
      <c r="N26" s="40"/>
      <c r="O26" s="40"/>
      <c r="P26" s="41"/>
      <c r="Q26" s="38"/>
      <c r="R26" s="42">
        <f t="shared" si="2"/>
        <v>287.5</v>
      </c>
      <c r="S26" s="43" t="s">
        <v>199</v>
      </c>
    </row>
    <row r="27" spans="1:19" ht="27.95" customHeight="1" x14ac:dyDescent="0.25">
      <c r="A27" s="35">
        <v>15</v>
      </c>
      <c r="B27" s="36" t="s">
        <v>200</v>
      </c>
      <c r="C27" s="37" t="s">
        <v>201</v>
      </c>
      <c r="D27" s="38">
        <v>622</v>
      </c>
      <c r="E27" s="38"/>
      <c r="F27" s="38"/>
      <c r="G27" s="39">
        <f t="shared" si="0"/>
        <v>622</v>
      </c>
      <c r="H27" s="40"/>
      <c r="I27" s="40"/>
      <c r="J27" s="39">
        <v>270</v>
      </c>
      <c r="K27" s="40">
        <v>587</v>
      </c>
      <c r="L27" s="40">
        <v>273</v>
      </c>
      <c r="M27" s="39">
        <f t="shared" si="1"/>
        <v>352</v>
      </c>
      <c r="N27" s="40"/>
      <c r="O27" s="40"/>
      <c r="P27" s="41"/>
      <c r="Q27" s="38"/>
      <c r="R27" s="42">
        <f t="shared" si="2"/>
        <v>352</v>
      </c>
      <c r="S27" s="43" t="s">
        <v>174</v>
      </c>
    </row>
    <row r="28" spans="1:19" ht="27.95" customHeight="1" x14ac:dyDescent="0.25">
      <c r="A28" s="35">
        <v>16</v>
      </c>
      <c r="B28" s="36" t="s">
        <v>202</v>
      </c>
      <c r="C28" s="37" t="s">
        <v>122</v>
      </c>
      <c r="D28" s="38">
        <v>495</v>
      </c>
      <c r="E28" s="38"/>
      <c r="F28" s="38"/>
      <c r="G28" s="39">
        <f t="shared" si="0"/>
        <v>495</v>
      </c>
      <c r="H28" s="40"/>
      <c r="I28" s="40"/>
      <c r="J28" s="39">
        <v>270</v>
      </c>
      <c r="K28" s="40">
        <v>587</v>
      </c>
      <c r="L28" s="40">
        <v>273</v>
      </c>
      <c r="M28" s="39">
        <f t="shared" si="1"/>
        <v>225</v>
      </c>
      <c r="N28" s="40"/>
      <c r="O28" s="40"/>
      <c r="P28" s="41"/>
      <c r="Q28" s="38"/>
      <c r="R28" s="42">
        <f t="shared" si="2"/>
        <v>225</v>
      </c>
      <c r="S28" s="43" t="s">
        <v>174</v>
      </c>
    </row>
    <row r="29" spans="1:19" ht="27.95" customHeight="1" x14ac:dyDescent="0.25">
      <c r="A29" s="35">
        <v>17</v>
      </c>
      <c r="B29" s="36" t="s">
        <v>203</v>
      </c>
      <c r="C29" s="37" t="s">
        <v>204</v>
      </c>
      <c r="D29" s="38">
        <v>223</v>
      </c>
      <c r="E29" s="38">
        <v>81</v>
      </c>
      <c r="F29" s="38"/>
      <c r="G29" s="39">
        <f t="shared" si="0"/>
        <v>304</v>
      </c>
      <c r="H29" s="40"/>
      <c r="I29" s="40"/>
      <c r="J29" s="39">
        <v>270</v>
      </c>
      <c r="K29" s="40">
        <v>587</v>
      </c>
      <c r="L29" s="40">
        <v>273</v>
      </c>
      <c r="M29" s="39">
        <f t="shared" si="1"/>
        <v>34</v>
      </c>
      <c r="N29" s="40"/>
      <c r="O29" s="40"/>
      <c r="P29" s="41"/>
      <c r="Q29" s="38">
        <v>-58.8</v>
      </c>
      <c r="R29" s="42">
        <f t="shared" si="2"/>
        <v>-24.799999999999997</v>
      </c>
      <c r="S29" s="43" t="s">
        <v>205</v>
      </c>
    </row>
    <row r="30" spans="1:19" ht="27.95" customHeight="1" x14ac:dyDescent="0.25">
      <c r="A30" s="35">
        <v>18</v>
      </c>
      <c r="B30" s="36" t="s">
        <v>206</v>
      </c>
      <c r="C30" s="37" t="s">
        <v>204</v>
      </c>
      <c r="D30" s="38">
        <v>354</v>
      </c>
      <c r="E30" s="38"/>
      <c r="F30" s="38"/>
      <c r="G30" s="39">
        <f t="shared" si="0"/>
        <v>354</v>
      </c>
      <c r="H30" s="40"/>
      <c r="I30" s="45"/>
      <c r="J30" s="39">
        <v>270</v>
      </c>
      <c r="K30" s="40">
        <v>587</v>
      </c>
      <c r="L30" s="40">
        <v>273</v>
      </c>
      <c r="M30" s="39">
        <f t="shared" si="1"/>
        <v>84</v>
      </c>
      <c r="N30" s="45"/>
      <c r="O30" s="45"/>
      <c r="P30" s="46"/>
      <c r="Q30" s="38"/>
      <c r="R30" s="42">
        <f t="shared" si="2"/>
        <v>84</v>
      </c>
      <c r="S30" s="43" t="s">
        <v>174</v>
      </c>
    </row>
    <row r="31" spans="1:19" ht="23.25" customHeight="1" x14ac:dyDescent="0.25">
      <c r="A31" s="116" t="s">
        <v>207</v>
      </c>
      <c r="B31" s="117"/>
      <c r="C31" s="117"/>
      <c r="D31" s="47">
        <f>SUM(D13:D30)</f>
        <v>8042.34</v>
      </c>
      <c r="E31" s="47">
        <f t="shared" ref="E31:R31" si="3">SUM(E13:E30)</f>
        <v>310.5</v>
      </c>
      <c r="F31" s="47">
        <f t="shared" si="3"/>
        <v>190</v>
      </c>
      <c r="G31" s="47">
        <f t="shared" si="3"/>
        <v>8542.84</v>
      </c>
      <c r="H31" s="47">
        <f t="shared" si="3"/>
        <v>0</v>
      </c>
      <c r="I31" s="47">
        <f t="shared" si="3"/>
        <v>0</v>
      </c>
      <c r="J31" s="47">
        <f t="shared" si="3"/>
        <v>4590</v>
      </c>
      <c r="K31" s="48">
        <f t="shared" si="3"/>
        <v>9979</v>
      </c>
      <c r="L31" s="47">
        <f t="shared" si="3"/>
        <v>4641</v>
      </c>
      <c r="M31" s="47">
        <f t="shared" si="3"/>
        <v>3952.84</v>
      </c>
      <c r="N31" s="47">
        <f t="shared" si="3"/>
        <v>0</v>
      </c>
      <c r="O31" s="47">
        <f t="shared" si="3"/>
        <v>0</v>
      </c>
      <c r="P31" s="47">
        <f t="shared" si="3"/>
        <v>0</v>
      </c>
      <c r="Q31" s="47">
        <f t="shared" si="3"/>
        <v>-58.8</v>
      </c>
      <c r="R31" s="47">
        <f t="shared" si="3"/>
        <v>3894.04</v>
      </c>
      <c r="S31" s="49"/>
    </row>
    <row r="32" spans="1:19" x14ac:dyDescent="0.25">
      <c r="A32" s="50"/>
      <c r="B32" s="50"/>
      <c r="C32" s="5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2"/>
      <c r="R32" s="52"/>
      <c r="S32" s="53"/>
    </row>
    <row r="33" spans="1:18" ht="17.25" x14ac:dyDescent="0.3">
      <c r="A33" s="54"/>
      <c r="B33" s="55" t="s">
        <v>208</v>
      </c>
      <c r="C33" s="54"/>
      <c r="D33" s="56"/>
      <c r="E33" s="56"/>
      <c r="F33" s="56"/>
      <c r="G33" s="57"/>
      <c r="H33" s="17"/>
      <c r="I33" s="17"/>
      <c r="J33" s="57"/>
      <c r="K33" s="57"/>
      <c r="L33" s="17"/>
      <c r="M33" s="56"/>
      <c r="N33" s="57"/>
      <c r="O33" s="56"/>
      <c r="P33" s="54"/>
      <c r="Q33" s="56"/>
      <c r="R33" s="17"/>
    </row>
    <row r="34" spans="1:18" ht="2.25" customHeight="1" x14ac:dyDescent="0.3">
      <c r="A34" s="54"/>
      <c r="B34" s="55"/>
      <c r="C34" s="54"/>
      <c r="D34" s="56"/>
      <c r="E34" s="56"/>
      <c r="F34" s="56"/>
      <c r="G34" s="57"/>
      <c r="H34" s="17"/>
      <c r="I34" s="17"/>
      <c r="J34" s="57"/>
      <c r="K34" s="57"/>
      <c r="L34" s="17"/>
      <c r="M34" s="56"/>
      <c r="N34" s="57"/>
      <c r="O34" s="56"/>
      <c r="P34" s="54"/>
      <c r="Q34" s="56"/>
      <c r="R34" s="17"/>
    </row>
    <row r="35" spans="1:18" ht="17.25" x14ac:dyDescent="0.3">
      <c r="A35" s="54"/>
      <c r="B35" s="58"/>
      <c r="C35" s="58"/>
      <c r="D35" s="59"/>
      <c r="E35" s="56"/>
      <c r="F35" s="56"/>
      <c r="G35" s="60"/>
      <c r="H35" s="60"/>
      <c r="I35" s="60"/>
      <c r="J35" s="56"/>
      <c r="K35" s="61"/>
      <c r="L35" s="56"/>
      <c r="M35" s="17"/>
      <c r="N35" s="17"/>
      <c r="O35" s="17"/>
      <c r="P35" s="62" t="s">
        <v>209</v>
      </c>
      <c r="Q35" s="17"/>
      <c r="R35" s="17"/>
    </row>
    <row r="36" spans="1:18" ht="17.25" x14ac:dyDescent="0.3">
      <c r="A36" s="63"/>
      <c r="B36" s="63"/>
      <c r="C36" s="17"/>
      <c r="D36" s="17"/>
      <c r="E36" s="64"/>
      <c r="F36" s="65"/>
      <c r="G36" s="64"/>
      <c r="H36" s="17"/>
      <c r="I36" s="64"/>
      <c r="J36" s="17"/>
      <c r="K36" s="66"/>
      <c r="L36" s="17"/>
      <c r="M36" s="64"/>
      <c r="N36" s="66"/>
      <c r="O36" s="66"/>
      <c r="P36" s="67" t="s">
        <v>210</v>
      </c>
      <c r="Q36" s="66"/>
      <c r="R36" s="17"/>
    </row>
    <row r="38" spans="1:18" ht="0.75" customHeight="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68"/>
      <c r="L38" s="68"/>
      <c r="M38" s="17"/>
      <c r="N38" s="17"/>
      <c r="O38" s="17"/>
      <c r="P38" s="17"/>
      <c r="Q38" s="17"/>
      <c r="R38" s="17"/>
    </row>
    <row r="39" spans="1:18" ht="18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69"/>
      <c r="L39" s="69"/>
      <c r="M39" s="17"/>
      <c r="N39" s="17"/>
      <c r="O39" s="70"/>
      <c r="P39" s="71"/>
      <c r="Q39" s="70"/>
      <c r="R39" s="17"/>
    </row>
    <row r="42" spans="1:18" x14ac:dyDescent="0.25">
      <c r="O42" s="118"/>
      <c r="P42" s="118"/>
      <c r="Q42" s="118"/>
    </row>
  </sheetData>
  <mergeCells count="24">
    <mergeCell ref="A31:C31"/>
    <mergeCell ref="O42:Q42"/>
    <mergeCell ref="O10:O11"/>
    <mergeCell ref="P10:P11"/>
    <mergeCell ref="Q10:Q11"/>
    <mergeCell ref="R10:R11"/>
    <mergeCell ref="S10:S11"/>
    <mergeCell ref="B12:C12"/>
    <mergeCell ref="A7:S7"/>
    <mergeCell ref="A8:S8"/>
    <mergeCell ref="A10:A11"/>
    <mergeCell ref="B10:C11"/>
    <mergeCell ref="D10:I10"/>
    <mergeCell ref="J10:J11"/>
    <mergeCell ref="K10:K11"/>
    <mergeCell ref="L10:L11"/>
    <mergeCell ref="M10:M11"/>
    <mergeCell ref="N10:N11"/>
    <mergeCell ref="A6:S6"/>
    <mergeCell ref="A2:E2"/>
    <mergeCell ref="K2:R2"/>
    <mergeCell ref="A3:E3"/>
    <mergeCell ref="K3:R3"/>
    <mergeCell ref="A4:E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a2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meo</cp:lastModifiedBy>
  <cp:lastPrinted>2017-11-20T05:33:24Z</cp:lastPrinted>
  <dcterms:created xsi:type="dcterms:W3CDTF">2017-11-20T04:51:33Z</dcterms:created>
  <dcterms:modified xsi:type="dcterms:W3CDTF">2017-11-23T01:45:00Z</dcterms:modified>
</cp:coreProperties>
</file>